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beridzea\Desktop\16 ТЗ по устройству узлов учета на причалы №1, №3 (final_2 корр. Кордзая Э.)\"/>
    </mc:Choice>
  </mc:AlternateContent>
  <xr:revisionPtr revIDLastSave="0" documentId="8_{59FD81C4-59A1-4747-8965-370AB110B1BB}" xr6:coauthVersionLast="47" xr6:coauthVersionMax="47" xr10:uidLastSave="{00000000-0000-0000-0000-000000000000}"/>
  <workbookProtection workbookAlgorithmName="SHA-512" workbookHashValue="nu9C9WsHdfM4QE4Gh8vjXAlRFSxWtLHt0FOUrya4BDMOhRDzmDIsV2PZyLXHFzWW4h0oxySytfsbGXJME0daMw==" workbookSaltValue="SWvJpu0AsEVQiYk0vw44wA==" workbookSpinCount="100000" lockStructure="1"/>
  <bookViews>
    <workbookView xWindow="6000" yWindow="4215" windowWidth="21600" windowHeight="11385" activeTab="3" xr2:uid="{00000000-000D-0000-FFFF-FFFF00000000}"/>
  </bookViews>
  <sheets>
    <sheet name="Сводный" sheetId="1" r:id="rId1"/>
    <sheet name="1. ТХ_Причал №1, №3, КМ" sheetId="2" r:id="rId2"/>
    <sheet name="2. АТХ_Причал №1, №3" sheetId="3" r:id="rId3"/>
    <sheet name="3. Восст. и поверка расходомера" sheetId="4" r:id="rId4"/>
  </sheets>
  <definedNames>
    <definedName name="_xlnm._FilterDatabase" localSheetId="1" hidden="1">'1. ТХ_Причал №1, №3, КМ'!$J$1:$J$880</definedName>
    <definedName name="_xlnm._FilterDatabase" localSheetId="2" hidden="1">'2. АТХ_Причал №1, №3'!$I$1:$I$634</definedName>
    <definedName name="_xlnm.Print_Titles" localSheetId="1">'1. ТХ_Причал №1, №3, КМ'!$8:$9</definedName>
    <definedName name="_xlnm.Print_Titles" localSheetId="2">'2. АТХ_Причал №1, №3'!$8:$9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4" l="1"/>
  <c r="J9" i="4"/>
  <c r="E6" i="3"/>
  <c r="H626" i="3"/>
  <c r="J10" i="4" l="1"/>
  <c r="J11" i="4" s="1"/>
  <c r="J12" i="4" s="1"/>
  <c r="J13" i="4" s="1"/>
  <c r="M844" i="2"/>
  <c r="O844" i="2" s="1"/>
  <c r="H619" i="3"/>
  <c r="M612" i="3"/>
  <c r="N612" i="3" s="1"/>
  <c r="M611" i="3"/>
  <c r="N611" i="3" s="1"/>
  <c r="M610" i="3"/>
  <c r="N610" i="3" s="1"/>
  <c r="L609" i="3"/>
  <c r="N609" i="3" s="1"/>
  <c r="L608" i="3"/>
  <c r="N608" i="3" s="1"/>
  <c r="L607" i="3"/>
  <c r="N607" i="3" s="1"/>
  <c r="L606" i="3"/>
  <c r="N606" i="3" s="1"/>
  <c r="L605" i="3"/>
  <c r="N605" i="3" s="1"/>
  <c r="L604" i="3"/>
  <c r="N604" i="3" s="1"/>
  <c r="L603" i="3"/>
  <c r="N603" i="3" s="1"/>
  <c r="L602" i="3"/>
  <c r="N602" i="3" s="1"/>
  <c r="L601" i="3"/>
  <c r="N601" i="3" s="1"/>
  <c r="K599" i="3"/>
  <c r="N599" i="3" s="1"/>
  <c r="K598" i="3"/>
  <c r="N598" i="3" s="1"/>
  <c r="K597" i="3"/>
  <c r="N597" i="3" s="1"/>
  <c r="K596" i="3"/>
  <c r="N596" i="3" s="1"/>
  <c r="J593" i="3"/>
  <c r="N593" i="3" s="1"/>
  <c r="M588" i="3"/>
  <c r="N588" i="3" s="1"/>
  <c r="M587" i="3"/>
  <c r="N587" i="3" s="1"/>
  <c r="M586" i="3"/>
  <c r="N586" i="3" s="1"/>
  <c r="M585" i="3"/>
  <c r="N585" i="3" s="1"/>
  <c r="M584" i="3"/>
  <c r="N584" i="3" s="1"/>
  <c r="M583" i="3"/>
  <c r="N583" i="3" s="1"/>
  <c r="M582" i="3"/>
  <c r="N582" i="3" s="1"/>
  <c r="M581" i="3"/>
  <c r="N581" i="3" s="1"/>
  <c r="M580" i="3"/>
  <c r="N580" i="3" s="1"/>
  <c r="L579" i="3"/>
  <c r="N579" i="3" s="1"/>
  <c r="L578" i="3"/>
  <c r="N578" i="3" s="1"/>
  <c r="L577" i="3"/>
  <c r="N577" i="3" s="1"/>
  <c r="K575" i="3"/>
  <c r="N575" i="3" s="1"/>
  <c r="K574" i="3"/>
  <c r="N574" i="3" s="1"/>
  <c r="K573" i="3"/>
  <c r="N573" i="3" s="1"/>
  <c r="J570" i="3"/>
  <c r="N570" i="3" s="1"/>
  <c r="M564" i="3"/>
  <c r="N564" i="3" s="1"/>
  <c r="L563" i="3"/>
  <c r="N563" i="3" s="1"/>
  <c r="L562" i="3"/>
  <c r="N562" i="3" s="1"/>
  <c r="L561" i="3"/>
  <c r="N561" i="3" s="1"/>
  <c r="L560" i="3"/>
  <c r="N560" i="3" s="1"/>
  <c r="L559" i="3"/>
  <c r="N559" i="3" s="1"/>
  <c r="L558" i="3"/>
  <c r="N558" i="3" s="1"/>
  <c r="L557" i="3"/>
  <c r="N557" i="3" s="1"/>
  <c r="L556" i="3"/>
  <c r="N556" i="3" s="1"/>
  <c r="L555" i="3"/>
  <c r="N555" i="3" s="1"/>
  <c r="L554" i="3"/>
  <c r="N554" i="3" s="1"/>
  <c r="L553" i="3"/>
  <c r="N553" i="3" s="1"/>
  <c r="K551" i="3"/>
  <c r="N551" i="3" s="1"/>
  <c r="K550" i="3"/>
  <c r="N550" i="3" s="1"/>
  <c r="K549" i="3"/>
  <c r="N549" i="3" s="1"/>
  <c r="J546" i="3"/>
  <c r="N546" i="3" s="1"/>
  <c r="M540" i="3"/>
  <c r="N540" i="3" s="1"/>
  <c r="M539" i="3"/>
  <c r="N539" i="3" s="1"/>
  <c r="M538" i="3"/>
  <c r="N538" i="3" s="1"/>
  <c r="L537" i="3"/>
  <c r="N537" i="3" s="1"/>
  <c r="J535" i="3"/>
  <c r="N535" i="3" s="1"/>
  <c r="M530" i="3"/>
  <c r="N530" i="3" s="1"/>
  <c r="M529" i="3"/>
  <c r="N529" i="3" s="1"/>
  <c r="M528" i="3"/>
  <c r="N528" i="3" s="1"/>
  <c r="M527" i="3"/>
  <c r="N527" i="3" s="1"/>
  <c r="M526" i="3"/>
  <c r="N526" i="3" s="1"/>
  <c r="M525" i="3"/>
  <c r="N525" i="3" s="1"/>
  <c r="M524" i="3"/>
  <c r="N524" i="3" s="1"/>
  <c r="M523" i="3"/>
  <c r="N523" i="3" s="1"/>
  <c r="M522" i="3"/>
  <c r="N522" i="3" s="1"/>
  <c r="M521" i="3"/>
  <c r="N521" i="3" s="1"/>
  <c r="M520" i="3"/>
  <c r="N520" i="3" s="1"/>
  <c r="M519" i="3"/>
  <c r="N519" i="3" s="1"/>
  <c r="M518" i="3"/>
  <c r="N518" i="3" s="1"/>
  <c r="L517" i="3"/>
  <c r="N517" i="3" s="1"/>
  <c r="J515" i="3"/>
  <c r="N515" i="3" s="1"/>
  <c r="M509" i="3"/>
  <c r="N509" i="3" s="1"/>
  <c r="M508" i="3"/>
  <c r="N508" i="3" s="1"/>
  <c r="L507" i="3"/>
  <c r="N507" i="3" s="1"/>
  <c r="L506" i="3"/>
  <c r="N506" i="3" s="1"/>
  <c r="L505" i="3"/>
  <c r="N505" i="3" s="1"/>
  <c r="L504" i="3"/>
  <c r="N504" i="3" s="1"/>
  <c r="L503" i="3"/>
  <c r="N503" i="3" s="1"/>
  <c r="L502" i="3"/>
  <c r="N502" i="3" s="1"/>
  <c r="L501" i="3"/>
  <c r="N501" i="3" s="1"/>
  <c r="L500" i="3"/>
  <c r="N500" i="3" s="1"/>
  <c r="L499" i="3"/>
  <c r="N499" i="3" s="1"/>
  <c r="K497" i="3"/>
  <c r="N497" i="3" s="1"/>
  <c r="K496" i="3"/>
  <c r="N496" i="3" s="1"/>
  <c r="K495" i="3"/>
  <c r="N495" i="3" s="1"/>
  <c r="K494" i="3"/>
  <c r="N494" i="3" s="1"/>
  <c r="J491" i="3"/>
  <c r="N491" i="3" s="1"/>
  <c r="M485" i="3"/>
  <c r="N485" i="3" s="1"/>
  <c r="M484" i="3"/>
  <c r="N484" i="3" s="1"/>
  <c r="M483" i="3"/>
  <c r="N483" i="3" s="1"/>
  <c r="L482" i="3"/>
  <c r="N482" i="3" s="1"/>
  <c r="L481" i="3"/>
  <c r="N481" i="3" s="1"/>
  <c r="L480" i="3"/>
  <c r="N480" i="3" s="1"/>
  <c r="L479" i="3"/>
  <c r="N479" i="3" s="1"/>
  <c r="L478" i="3"/>
  <c r="N478" i="3" s="1"/>
  <c r="L477" i="3"/>
  <c r="N477" i="3" s="1"/>
  <c r="L476" i="3"/>
  <c r="N476" i="3" s="1"/>
  <c r="L475" i="3"/>
  <c r="N475" i="3" s="1"/>
  <c r="L474" i="3"/>
  <c r="N474" i="3" s="1"/>
  <c r="K472" i="3"/>
  <c r="N472" i="3" s="1"/>
  <c r="K471" i="3"/>
  <c r="N471" i="3" s="1"/>
  <c r="K470" i="3"/>
  <c r="N470" i="3" s="1"/>
  <c r="K469" i="3"/>
  <c r="N469" i="3" s="1"/>
  <c r="J466" i="3"/>
  <c r="N466" i="3" s="1"/>
  <c r="M461" i="3"/>
  <c r="N461" i="3" s="1"/>
  <c r="M460" i="3"/>
  <c r="N460" i="3" s="1"/>
  <c r="M459" i="3"/>
  <c r="N459" i="3" s="1"/>
  <c r="M458" i="3"/>
  <c r="N458" i="3" s="1"/>
  <c r="M457" i="3"/>
  <c r="N457" i="3" s="1"/>
  <c r="M456" i="3"/>
  <c r="N456" i="3" s="1"/>
  <c r="M455" i="3"/>
  <c r="N455" i="3" s="1"/>
  <c r="M454" i="3"/>
  <c r="N454" i="3" s="1"/>
  <c r="M453" i="3"/>
  <c r="N453" i="3" s="1"/>
  <c r="L452" i="3"/>
  <c r="N452" i="3" s="1"/>
  <c r="L451" i="3"/>
  <c r="N451" i="3" s="1"/>
  <c r="L450" i="3"/>
  <c r="N450" i="3" s="1"/>
  <c r="K448" i="3"/>
  <c r="N448" i="3" s="1"/>
  <c r="K447" i="3"/>
  <c r="N447" i="3" s="1"/>
  <c r="K446" i="3"/>
  <c r="N446" i="3" s="1"/>
  <c r="J443" i="3"/>
  <c r="N443" i="3" s="1"/>
  <c r="M437" i="3"/>
  <c r="N437" i="3" s="1"/>
  <c r="M436" i="3"/>
  <c r="N436" i="3" s="1"/>
  <c r="M435" i="3"/>
  <c r="N435" i="3" s="1"/>
  <c r="M434" i="3"/>
  <c r="N434" i="3" s="1"/>
  <c r="M433" i="3"/>
  <c r="N433" i="3" s="1"/>
  <c r="M432" i="3"/>
  <c r="N432" i="3" s="1"/>
  <c r="L431" i="3"/>
  <c r="N431" i="3" s="1"/>
  <c r="J429" i="3"/>
  <c r="N429" i="3" s="1"/>
  <c r="M423" i="3"/>
  <c r="N423" i="3" s="1"/>
  <c r="M422" i="3"/>
  <c r="N422" i="3" s="1"/>
  <c r="M421" i="3"/>
  <c r="N421" i="3" s="1"/>
  <c r="M420" i="3"/>
  <c r="N420" i="3" s="1"/>
  <c r="M419" i="3"/>
  <c r="N419" i="3" s="1"/>
  <c r="M418" i="3"/>
  <c r="N418" i="3" s="1"/>
  <c r="M417" i="3"/>
  <c r="N417" i="3" s="1"/>
  <c r="M416" i="3"/>
  <c r="N416" i="3" s="1"/>
  <c r="M415" i="3"/>
  <c r="N415" i="3" s="1"/>
  <c r="M414" i="3"/>
  <c r="N414" i="3" s="1"/>
  <c r="M413" i="3"/>
  <c r="N413" i="3" s="1"/>
  <c r="M412" i="3"/>
  <c r="N412" i="3" s="1"/>
  <c r="L411" i="3"/>
  <c r="N411" i="3" s="1"/>
  <c r="J409" i="3"/>
  <c r="N409" i="3" s="1"/>
  <c r="M404" i="3"/>
  <c r="N404" i="3" s="1"/>
  <c r="M403" i="3"/>
  <c r="N403" i="3" s="1"/>
  <c r="M402" i="3"/>
  <c r="N402" i="3" s="1"/>
  <c r="M401" i="3"/>
  <c r="N401" i="3" s="1"/>
  <c r="M400" i="3"/>
  <c r="N400" i="3" s="1"/>
  <c r="M399" i="3"/>
  <c r="N399" i="3" s="1"/>
  <c r="M398" i="3"/>
  <c r="N398" i="3" s="1"/>
  <c r="M397" i="3"/>
  <c r="N397" i="3" s="1"/>
  <c r="M396" i="3"/>
  <c r="N396" i="3" s="1"/>
  <c r="M395" i="3"/>
  <c r="N395" i="3" s="1"/>
  <c r="M394" i="3"/>
  <c r="N394" i="3" s="1"/>
  <c r="M393" i="3"/>
  <c r="N393" i="3" s="1"/>
  <c r="M392" i="3"/>
  <c r="N392" i="3" s="1"/>
  <c r="M391" i="3"/>
  <c r="N391" i="3" s="1"/>
  <c r="M390" i="3"/>
  <c r="N390" i="3" s="1"/>
  <c r="M389" i="3"/>
  <c r="N389" i="3" s="1"/>
  <c r="M388" i="3"/>
  <c r="N388" i="3" s="1"/>
  <c r="M387" i="3"/>
  <c r="N387" i="3" s="1"/>
  <c r="M386" i="3"/>
  <c r="N386" i="3" s="1"/>
  <c r="M385" i="3"/>
  <c r="N385" i="3" s="1"/>
  <c r="M384" i="3"/>
  <c r="N384" i="3" s="1"/>
  <c r="M383" i="3"/>
  <c r="N383" i="3" s="1"/>
  <c r="M382" i="3"/>
  <c r="N382" i="3" s="1"/>
  <c r="M381" i="3"/>
  <c r="N381" i="3" s="1"/>
  <c r="M380" i="3"/>
  <c r="N380" i="3" s="1"/>
  <c r="M379" i="3"/>
  <c r="N379" i="3" s="1"/>
  <c r="M378" i="3"/>
  <c r="N378" i="3" s="1"/>
  <c r="M377" i="3"/>
  <c r="N377" i="3" s="1"/>
  <c r="M376" i="3"/>
  <c r="N376" i="3" s="1"/>
  <c r="M375" i="3"/>
  <c r="N375" i="3" s="1"/>
  <c r="M374" i="3"/>
  <c r="N374" i="3" s="1"/>
  <c r="M373" i="3"/>
  <c r="N373" i="3" s="1"/>
  <c r="M372" i="3"/>
  <c r="N372" i="3" s="1"/>
  <c r="M371" i="3"/>
  <c r="N371" i="3" s="1"/>
  <c r="M370" i="3"/>
  <c r="N370" i="3" s="1"/>
  <c r="L369" i="3"/>
  <c r="N369" i="3" s="1"/>
  <c r="J367" i="3"/>
  <c r="N367" i="3" s="1"/>
  <c r="M362" i="3"/>
  <c r="N362" i="3" s="1"/>
  <c r="M361" i="3"/>
  <c r="N361" i="3" s="1"/>
  <c r="M360" i="3"/>
  <c r="N360" i="3" s="1"/>
  <c r="L359" i="3"/>
  <c r="N359" i="3" s="1"/>
  <c r="L358" i="3"/>
  <c r="N358" i="3" s="1"/>
  <c r="L357" i="3"/>
  <c r="N357" i="3" s="1"/>
  <c r="L356" i="3"/>
  <c r="N356" i="3" s="1"/>
  <c r="J354" i="3"/>
  <c r="N354" i="3" s="1"/>
  <c r="M349" i="3"/>
  <c r="N349" i="3" s="1"/>
  <c r="M348" i="3"/>
  <c r="N348" i="3" s="1"/>
  <c r="M347" i="3"/>
  <c r="N347" i="3" s="1"/>
  <c r="M346" i="3"/>
  <c r="N346" i="3" s="1"/>
  <c r="M345" i="3"/>
  <c r="N345" i="3" s="1"/>
  <c r="M344" i="3"/>
  <c r="N344" i="3" s="1"/>
  <c r="M343" i="3"/>
  <c r="N343" i="3" s="1"/>
  <c r="M342" i="3"/>
  <c r="N342" i="3" s="1"/>
  <c r="M341" i="3"/>
  <c r="N341" i="3" s="1"/>
  <c r="M340" i="3"/>
  <c r="N340" i="3" s="1"/>
  <c r="M339" i="3"/>
  <c r="N339" i="3" s="1"/>
  <c r="M338" i="3"/>
  <c r="N338" i="3" s="1"/>
  <c r="L337" i="3"/>
  <c r="N337" i="3" s="1"/>
  <c r="J335" i="3"/>
  <c r="N335" i="3" s="1"/>
  <c r="M330" i="3"/>
  <c r="L329" i="3"/>
  <c r="N329" i="3" s="1"/>
  <c r="L328" i="3"/>
  <c r="N328" i="3" s="1"/>
  <c r="L327" i="3"/>
  <c r="N327" i="3" s="1"/>
  <c r="L326" i="3"/>
  <c r="K324" i="3"/>
  <c r="J322" i="3"/>
  <c r="N322" i="3" s="1"/>
  <c r="H315" i="3"/>
  <c r="M308" i="3"/>
  <c r="N308" i="3" s="1"/>
  <c r="M307" i="3"/>
  <c r="N307" i="3" s="1"/>
  <c r="M306" i="3"/>
  <c r="N306" i="3" s="1"/>
  <c r="L305" i="3"/>
  <c r="N305" i="3" s="1"/>
  <c r="L304" i="3"/>
  <c r="N304" i="3" s="1"/>
  <c r="L303" i="3"/>
  <c r="N303" i="3" s="1"/>
  <c r="L302" i="3"/>
  <c r="N302" i="3" s="1"/>
  <c r="L301" i="3"/>
  <c r="N301" i="3" s="1"/>
  <c r="L300" i="3"/>
  <c r="N300" i="3" s="1"/>
  <c r="L299" i="3"/>
  <c r="N299" i="3" s="1"/>
  <c r="L298" i="3"/>
  <c r="N298" i="3" s="1"/>
  <c r="L297" i="3"/>
  <c r="N297" i="3" s="1"/>
  <c r="K295" i="3"/>
  <c r="N295" i="3" s="1"/>
  <c r="K294" i="3"/>
  <c r="N294" i="3" s="1"/>
  <c r="K293" i="3"/>
  <c r="N293" i="3" s="1"/>
  <c r="K292" i="3"/>
  <c r="N292" i="3" s="1"/>
  <c r="J290" i="3"/>
  <c r="N290" i="3" s="1"/>
  <c r="M285" i="3"/>
  <c r="N285" i="3" s="1"/>
  <c r="M284" i="3"/>
  <c r="N284" i="3" s="1"/>
  <c r="M283" i="3"/>
  <c r="N283" i="3" s="1"/>
  <c r="M282" i="3"/>
  <c r="N282" i="3" s="1"/>
  <c r="M281" i="3"/>
  <c r="N281" i="3" s="1"/>
  <c r="M280" i="3"/>
  <c r="N280" i="3" s="1"/>
  <c r="M279" i="3"/>
  <c r="N279" i="3" s="1"/>
  <c r="M278" i="3"/>
  <c r="N278" i="3" s="1"/>
  <c r="M277" i="3"/>
  <c r="N277" i="3" s="1"/>
  <c r="L276" i="3"/>
  <c r="N276" i="3" s="1"/>
  <c r="L275" i="3"/>
  <c r="N275" i="3" s="1"/>
  <c r="L274" i="3"/>
  <c r="N274" i="3" s="1"/>
  <c r="K272" i="3"/>
  <c r="N272" i="3" s="1"/>
  <c r="K271" i="3"/>
  <c r="N271" i="3" s="1"/>
  <c r="K270" i="3"/>
  <c r="N270" i="3" s="1"/>
  <c r="J268" i="3"/>
  <c r="N268" i="3" s="1"/>
  <c r="M262" i="3"/>
  <c r="N262" i="3" s="1"/>
  <c r="L261" i="3"/>
  <c r="N261" i="3" s="1"/>
  <c r="L260" i="3"/>
  <c r="N260" i="3" s="1"/>
  <c r="L259" i="3"/>
  <c r="N259" i="3" s="1"/>
  <c r="L258" i="3"/>
  <c r="N258" i="3" s="1"/>
  <c r="L257" i="3"/>
  <c r="N257" i="3" s="1"/>
  <c r="L256" i="3"/>
  <c r="N256" i="3" s="1"/>
  <c r="L255" i="3"/>
  <c r="N255" i="3" s="1"/>
  <c r="L254" i="3"/>
  <c r="N254" i="3" s="1"/>
  <c r="L253" i="3"/>
  <c r="N253" i="3" s="1"/>
  <c r="L252" i="3"/>
  <c r="N252" i="3" s="1"/>
  <c r="L251" i="3"/>
  <c r="N251" i="3" s="1"/>
  <c r="K249" i="3"/>
  <c r="N249" i="3" s="1"/>
  <c r="K248" i="3"/>
  <c r="N248" i="3" s="1"/>
  <c r="K247" i="3"/>
  <c r="N247" i="3" s="1"/>
  <c r="J245" i="3"/>
  <c r="N245" i="3" s="1"/>
  <c r="M239" i="3"/>
  <c r="N239" i="3" s="1"/>
  <c r="M238" i="3"/>
  <c r="N238" i="3" s="1"/>
  <c r="M237" i="3"/>
  <c r="N237" i="3" s="1"/>
  <c r="L236" i="3"/>
  <c r="N236" i="3" s="1"/>
  <c r="J234" i="3"/>
  <c r="N234" i="3" s="1"/>
  <c r="M229" i="3"/>
  <c r="N229" i="3" s="1"/>
  <c r="M228" i="3"/>
  <c r="N228" i="3" s="1"/>
  <c r="M227" i="3"/>
  <c r="N227" i="3" s="1"/>
  <c r="M226" i="3"/>
  <c r="N226" i="3" s="1"/>
  <c r="M225" i="3"/>
  <c r="N225" i="3" s="1"/>
  <c r="M224" i="3"/>
  <c r="N224" i="3" s="1"/>
  <c r="M223" i="3"/>
  <c r="N223" i="3" s="1"/>
  <c r="M222" i="3"/>
  <c r="N222" i="3" s="1"/>
  <c r="M221" i="3"/>
  <c r="N221" i="3" s="1"/>
  <c r="M220" i="3"/>
  <c r="N220" i="3" s="1"/>
  <c r="M219" i="3"/>
  <c r="N219" i="3" s="1"/>
  <c r="M218" i="3"/>
  <c r="N218" i="3" s="1"/>
  <c r="M217" i="3"/>
  <c r="N217" i="3" s="1"/>
  <c r="L216" i="3"/>
  <c r="N216" i="3" s="1"/>
  <c r="J214" i="3"/>
  <c r="N214" i="3" s="1"/>
  <c r="M208" i="3"/>
  <c r="N208" i="3" s="1"/>
  <c r="M207" i="3"/>
  <c r="N207" i="3" s="1"/>
  <c r="L206" i="3"/>
  <c r="N206" i="3" s="1"/>
  <c r="L205" i="3"/>
  <c r="N205" i="3" s="1"/>
  <c r="L204" i="3"/>
  <c r="N204" i="3" s="1"/>
  <c r="L203" i="3"/>
  <c r="N203" i="3" s="1"/>
  <c r="L202" i="3"/>
  <c r="N202" i="3" s="1"/>
  <c r="L201" i="3"/>
  <c r="N201" i="3" s="1"/>
  <c r="L200" i="3"/>
  <c r="N200" i="3" s="1"/>
  <c r="L199" i="3"/>
  <c r="N199" i="3" s="1"/>
  <c r="L198" i="3"/>
  <c r="N198" i="3" s="1"/>
  <c r="K196" i="3"/>
  <c r="N196" i="3" s="1"/>
  <c r="K195" i="3"/>
  <c r="N195" i="3" s="1"/>
  <c r="K194" i="3"/>
  <c r="N194" i="3" s="1"/>
  <c r="K193" i="3"/>
  <c r="N193" i="3" s="1"/>
  <c r="J191" i="3"/>
  <c r="N191" i="3" s="1"/>
  <c r="M185" i="3"/>
  <c r="N185" i="3" s="1"/>
  <c r="M184" i="3"/>
  <c r="N184" i="3" s="1"/>
  <c r="M183" i="3"/>
  <c r="N183" i="3" s="1"/>
  <c r="L182" i="3"/>
  <c r="N182" i="3" s="1"/>
  <c r="L181" i="3"/>
  <c r="N181" i="3" s="1"/>
  <c r="L180" i="3"/>
  <c r="N180" i="3" s="1"/>
  <c r="L179" i="3"/>
  <c r="N179" i="3" s="1"/>
  <c r="L178" i="3"/>
  <c r="N178" i="3" s="1"/>
  <c r="L177" i="3"/>
  <c r="N177" i="3" s="1"/>
  <c r="L176" i="3"/>
  <c r="N176" i="3" s="1"/>
  <c r="L175" i="3"/>
  <c r="N175" i="3" s="1"/>
  <c r="L174" i="3"/>
  <c r="N174" i="3" s="1"/>
  <c r="K172" i="3"/>
  <c r="N172" i="3" s="1"/>
  <c r="K171" i="3"/>
  <c r="N171" i="3" s="1"/>
  <c r="K170" i="3"/>
  <c r="N170" i="3" s="1"/>
  <c r="K169" i="3"/>
  <c r="N169" i="3" s="1"/>
  <c r="J167" i="3"/>
  <c r="N167" i="3" s="1"/>
  <c r="M162" i="3"/>
  <c r="N162" i="3" s="1"/>
  <c r="M161" i="3"/>
  <c r="N161" i="3" s="1"/>
  <c r="M160" i="3"/>
  <c r="N160" i="3" s="1"/>
  <c r="M159" i="3"/>
  <c r="N159" i="3" s="1"/>
  <c r="M158" i="3"/>
  <c r="N158" i="3" s="1"/>
  <c r="M157" i="3"/>
  <c r="N157" i="3" s="1"/>
  <c r="M156" i="3"/>
  <c r="N156" i="3" s="1"/>
  <c r="M155" i="3"/>
  <c r="N155" i="3" s="1"/>
  <c r="M154" i="3"/>
  <c r="N154" i="3" s="1"/>
  <c r="L153" i="3"/>
  <c r="N153" i="3" s="1"/>
  <c r="L152" i="3"/>
  <c r="N152" i="3" s="1"/>
  <c r="L151" i="3"/>
  <c r="N151" i="3" s="1"/>
  <c r="K149" i="3"/>
  <c r="N149" i="3" s="1"/>
  <c r="K148" i="3"/>
  <c r="N148" i="3" s="1"/>
  <c r="K147" i="3"/>
  <c r="N147" i="3" s="1"/>
  <c r="J145" i="3"/>
  <c r="N145" i="3" s="1"/>
  <c r="M139" i="3"/>
  <c r="N139" i="3" s="1"/>
  <c r="M138" i="3"/>
  <c r="N138" i="3" s="1"/>
  <c r="M137" i="3"/>
  <c r="N137" i="3" s="1"/>
  <c r="M136" i="3"/>
  <c r="N136" i="3" s="1"/>
  <c r="M135" i="3"/>
  <c r="N135" i="3" s="1"/>
  <c r="M134" i="3"/>
  <c r="N134" i="3" s="1"/>
  <c r="L133" i="3"/>
  <c r="N133" i="3" s="1"/>
  <c r="J131" i="3"/>
  <c r="N131" i="3" s="1"/>
  <c r="M125" i="3"/>
  <c r="N125" i="3" s="1"/>
  <c r="L124" i="3"/>
  <c r="N124" i="3" s="1"/>
  <c r="J122" i="3"/>
  <c r="N122" i="3" s="1"/>
  <c r="M117" i="3"/>
  <c r="N117" i="3" s="1"/>
  <c r="M116" i="3"/>
  <c r="N116" i="3" s="1"/>
  <c r="M115" i="3"/>
  <c r="N115" i="3" s="1"/>
  <c r="M114" i="3"/>
  <c r="N114" i="3" s="1"/>
  <c r="M113" i="3"/>
  <c r="N113" i="3" s="1"/>
  <c r="M112" i="3"/>
  <c r="N112" i="3" s="1"/>
  <c r="M111" i="3"/>
  <c r="N111" i="3" s="1"/>
  <c r="M110" i="3"/>
  <c r="N110" i="3" s="1"/>
  <c r="M109" i="3"/>
  <c r="N109" i="3" s="1"/>
  <c r="M108" i="3"/>
  <c r="N108" i="3" s="1"/>
  <c r="M107" i="3"/>
  <c r="N107" i="3" s="1"/>
  <c r="M106" i="3"/>
  <c r="N106" i="3" s="1"/>
  <c r="L105" i="3"/>
  <c r="N105" i="3" s="1"/>
  <c r="N103" i="3"/>
  <c r="J103" i="3"/>
  <c r="M98" i="3"/>
  <c r="N98" i="3" s="1"/>
  <c r="M97" i="3"/>
  <c r="N97" i="3" s="1"/>
  <c r="M96" i="3"/>
  <c r="N96" i="3" s="1"/>
  <c r="M95" i="3"/>
  <c r="N95" i="3" s="1"/>
  <c r="M94" i="3"/>
  <c r="N94" i="3" s="1"/>
  <c r="M93" i="3"/>
  <c r="N93" i="3" s="1"/>
  <c r="M92" i="3"/>
  <c r="N92" i="3" s="1"/>
  <c r="M91" i="3"/>
  <c r="N91" i="3" s="1"/>
  <c r="M90" i="3"/>
  <c r="N90" i="3" s="1"/>
  <c r="M89" i="3"/>
  <c r="N89" i="3" s="1"/>
  <c r="M88" i="3"/>
  <c r="N88" i="3" s="1"/>
  <c r="M87" i="3"/>
  <c r="N87" i="3" s="1"/>
  <c r="M86" i="3"/>
  <c r="N86" i="3" s="1"/>
  <c r="M85" i="3"/>
  <c r="N85" i="3" s="1"/>
  <c r="M84" i="3"/>
  <c r="N84" i="3" s="1"/>
  <c r="M83" i="3"/>
  <c r="N83" i="3" s="1"/>
  <c r="M82" i="3"/>
  <c r="N82" i="3" s="1"/>
  <c r="M81" i="3"/>
  <c r="N81" i="3" s="1"/>
  <c r="M80" i="3"/>
  <c r="N80" i="3" s="1"/>
  <c r="M79" i="3"/>
  <c r="N79" i="3" s="1"/>
  <c r="M78" i="3"/>
  <c r="N78" i="3" s="1"/>
  <c r="M77" i="3"/>
  <c r="N77" i="3" s="1"/>
  <c r="M76" i="3"/>
  <c r="N76" i="3" s="1"/>
  <c r="M75" i="3"/>
  <c r="N75" i="3" s="1"/>
  <c r="M74" i="3"/>
  <c r="N74" i="3" s="1"/>
  <c r="M73" i="3"/>
  <c r="N73" i="3" s="1"/>
  <c r="M72" i="3"/>
  <c r="N72" i="3" s="1"/>
  <c r="M71" i="3"/>
  <c r="N71" i="3" s="1"/>
  <c r="M70" i="3"/>
  <c r="N70" i="3" s="1"/>
  <c r="M69" i="3"/>
  <c r="N69" i="3" s="1"/>
  <c r="M68" i="3"/>
  <c r="N68" i="3" s="1"/>
  <c r="M67" i="3"/>
  <c r="N67" i="3" s="1"/>
  <c r="M66" i="3"/>
  <c r="N66" i="3" s="1"/>
  <c r="M65" i="3"/>
  <c r="N65" i="3" s="1"/>
  <c r="M64" i="3"/>
  <c r="N64" i="3" s="1"/>
  <c r="L63" i="3"/>
  <c r="N63" i="3" s="1"/>
  <c r="J61" i="3"/>
  <c r="N61" i="3" s="1"/>
  <c r="M56" i="3"/>
  <c r="N56" i="3" s="1"/>
  <c r="M55" i="3"/>
  <c r="N55" i="3" s="1"/>
  <c r="M54" i="3"/>
  <c r="N54" i="3" s="1"/>
  <c r="L53" i="3"/>
  <c r="N53" i="3" s="1"/>
  <c r="L52" i="3"/>
  <c r="N52" i="3" s="1"/>
  <c r="L51" i="3"/>
  <c r="N51" i="3" s="1"/>
  <c r="L50" i="3"/>
  <c r="N50" i="3" s="1"/>
  <c r="J48" i="3"/>
  <c r="N48" i="3" s="1"/>
  <c r="M43" i="3"/>
  <c r="N43" i="3" s="1"/>
  <c r="M42" i="3"/>
  <c r="N42" i="3" s="1"/>
  <c r="M41" i="3"/>
  <c r="N41" i="3" s="1"/>
  <c r="M40" i="3"/>
  <c r="N40" i="3" s="1"/>
  <c r="M39" i="3"/>
  <c r="N39" i="3" s="1"/>
  <c r="M38" i="3"/>
  <c r="N38" i="3" s="1"/>
  <c r="M37" i="3"/>
  <c r="N37" i="3" s="1"/>
  <c r="M36" i="3"/>
  <c r="N36" i="3" s="1"/>
  <c r="M35" i="3"/>
  <c r="N35" i="3" s="1"/>
  <c r="M34" i="3"/>
  <c r="N34" i="3" s="1"/>
  <c r="M33" i="3"/>
  <c r="N33" i="3" s="1"/>
  <c r="M32" i="3"/>
  <c r="N32" i="3" s="1"/>
  <c r="L31" i="3"/>
  <c r="N31" i="3" s="1"/>
  <c r="J29" i="3"/>
  <c r="N29" i="3" s="1"/>
  <c r="M24" i="3"/>
  <c r="L23" i="3"/>
  <c r="N23" i="3" s="1"/>
  <c r="L22" i="3"/>
  <c r="N22" i="3" s="1"/>
  <c r="L21" i="3"/>
  <c r="N21" i="3" s="1"/>
  <c r="L20" i="3"/>
  <c r="K18" i="3"/>
  <c r="N18" i="3" s="1"/>
  <c r="J16" i="3"/>
  <c r="I865" i="2"/>
  <c r="N859" i="2"/>
  <c r="N864" i="2" s="1"/>
  <c r="O864" i="2" s="1"/>
  <c r="M858" i="2"/>
  <c r="O858" i="2" s="1"/>
  <c r="M857" i="2"/>
  <c r="O857" i="2" s="1"/>
  <c r="M856" i="2"/>
  <c r="O856" i="2" s="1"/>
  <c r="M855" i="2"/>
  <c r="O855" i="2" s="1"/>
  <c r="M853" i="2"/>
  <c r="O853" i="2" s="1"/>
  <c r="M851" i="2"/>
  <c r="O851" i="2" s="1"/>
  <c r="M850" i="2"/>
  <c r="O850" i="2" s="1"/>
  <c r="M849" i="2"/>
  <c r="O849" i="2" s="1"/>
  <c r="M847" i="2"/>
  <c r="O847" i="2" s="1"/>
  <c r="M846" i="2"/>
  <c r="O846" i="2" s="1"/>
  <c r="M845" i="2"/>
  <c r="O845" i="2" s="1"/>
  <c r="M843" i="2"/>
  <c r="O843" i="2" s="1"/>
  <c r="M842" i="2"/>
  <c r="O842" i="2" s="1"/>
  <c r="M841" i="2"/>
  <c r="O841" i="2" s="1"/>
  <c r="M839" i="2"/>
  <c r="O839" i="2" s="1"/>
  <c r="M838" i="2"/>
  <c r="O838" i="2" s="1"/>
  <c r="M837" i="2"/>
  <c r="O837" i="2" s="1"/>
  <c r="M835" i="2"/>
  <c r="O835" i="2" s="1"/>
  <c r="M834" i="2"/>
  <c r="O834" i="2" s="1"/>
  <c r="M833" i="2"/>
  <c r="O833" i="2" s="1"/>
  <c r="M831" i="2"/>
  <c r="O831" i="2" s="1"/>
  <c r="M830" i="2"/>
  <c r="O830" i="2" s="1"/>
  <c r="M829" i="2"/>
  <c r="O829" i="2" s="1"/>
  <c r="M828" i="2"/>
  <c r="O828" i="2" s="1"/>
  <c r="M827" i="2"/>
  <c r="O827" i="2" s="1"/>
  <c r="M825" i="2"/>
  <c r="O825" i="2" s="1"/>
  <c r="M824" i="2"/>
  <c r="O824" i="2" s="1"/>
  <c r="M823" i="2"/>
  <c r="O823" i="2" s="1"/>
  <c r="M822" i="2"/>
  <c r="O822" i="2" s="1"/>
  <c r="M820" i="2"/>
  <c r="O820" i="2" s="1"/>
  <c r="M819" i="2"/>
  <c r="O819" i="2" s="1"/>
  <c r="M818" i="2"/>
  <c r="O818" i="2" s="1"/>
  <c r="M817" i="2"/>
  <c r="O817" i="2" s="1"/>
  <c r="M816" i="2"/>
  <c r="O816" i="2" s="1"/>
  <c r="M815" i="2"/>
  <c r="O815" i="2" s="1"/>
  <c r="M814" i="2"/>
  <c r="O814" i="2" s="1"/>
  <c r="M813" i="2"/>
  <c r="O813" i="2" s="1"/>
  <c r="M812" i="2"/>
  <c r="O812" i="2" s="1"/>
  <c r="M811" i="2"/>
  <c r="O811" i="2" s="1"/>
  <c r="M810" i="2"/>
  <c r="O810" i="2" s="1"/>
  <c r="M809" i="2"/>
  <c r="O809" i="2" s="1"/>
  <c r="M808" i="2"/>
  <c r="O808" i="2" s="1"/>
  <c r="L806" i="2"/>
  <c r="O806" i="2" s="1"/>
  <c r="L805" i="2"/>
  <c r="O805" i="2" s="1"/>
  <c r="L804" i="2"/>
  <c r="O804" i="2" s="1"/>
  <c r="L803" i="2"/>
  <c r="O803" i="2" s="1"/>
  <c r="L802" i="2"/>
  <c r="O802" i="2" s="1"/>
  <c r="L801" i="2"/>
  <c r="O801" i="2" s="1"/>
  <c r="L800" i="2"/>
  <c r="O800" i="2" s="1"/>
  <c r="L799" i="2"/>
  <c r="O799" i="2" s="1"/>
  <c r="K796" i="2"/>
  <c r="O796" i="2" s="1"/>
  <c r="M791" i="2"/>
  <c r="O791" i="2" s="1"/>
  <c r="M790" i="2"/>
  <c r="O790" i="2" s="1"/>
  <c r="M789" i="2"/>
  <c r="O789" i="2" s="1"/>
  <c r="L787" i="2"/>
  <c r="O787" i="2" s="1"/>
  <c r="L786" i="2"/>
  <c r="O786" i="2" s="1"/>
  <c r="L785" i="2"/>
  <c r="O785" i="2" s="1"/>
  <c r="L784" i="2"/>
  <c r="O784" i="2" s="1"/>
  <c r="L783" i="2"/>
  <c r="O783" i="2" s="1"/>
  <c r="L782" i="2"/>
  <c r="O782" i="2" s="1"/>
  <c r="L781" i="2"/>
  <c r="O781" i="2" s="1"/>
  <c r="L780" i="2"/>
  <c r="O780" i="2" s="1"/>
  <c r="L779" i="2"/>
  <c r="O779" i="2" s="1"/>
  <c r="K776" i="2"/>
  <c r="O776" i="2" s="1"/>
  <c r="M770" i="2"/>
  <c r="O770" i="2" s="1"/>
  <c r="M769" i="2"/>
  <c r="O769" i="2" s="1"/>
  <c r="M768" i="2"/>
  <c r="O768" i="2" s="1"/>
  <c r="M766" i="2"/>
  <c r="O766" i="2" s="1"/>
  <c r="M764" i="2"/>
  <c r="O764" i="2" s="1"/>
  <c r="M763" i="2"/>
  <c r="O763" i="2" s="1"/>
  <c r="M762" i="2"/>
  <c r="O762" i="2" s="1"/>
  <c r="M760" i="2"/>
  <c r="O760" i="2" s="1"/>
  <c r="M759" i="2"/>
  <c r="O759" i="2" s="1"/>
  <c r="M758" i="2"/>
  <c r="O758" i="2" s="1"/>
  <c r="M757" i="2"/>
  <c r="O757" i="2" s="1"/>
  <c r="M756" i="2"/>
  <c r="O756" i="2" s="1"/>
  <c r="M755" i="2"/>
  <c r="O755" i="2" s="1"/>
  <c r="M754" i="2"/>
  <c r="O754" i="2" s="1"/>
  <c r="M752" i="2"/>
  <c r="O752" i="2" s="1"/>
  <c r="M751" i="2"/>
  <c r="O751" i="2" s="1"/>
  <c r="M750" i="2"/>
  <c r="O750" i="2" s="1"/>
  <c r="M748" i="2"/>
  <c r="O748" i="2" s="1"/>
  <c r="M747" i="2"/>
  <c r="O747" i="2" s="1"/>
  <c r="M746" i="2"/>
  <c r="O746" i="2" s="1"/>
  <c r="M744" i="2"/>
  <c r="O744" i="2" s="1"/>
  <c r="M743" i="2"/>
  <c r="O743" i="2" s="1"/>
  <c r="M742" i="2"/>
  <c r="O742" i="2" s="1"/>
  <c r="M741" i="2"/>
  <c r="O741" i="2" s="1"/>
  <c r="M740" i="2"/>
  <c r="O740" i="2" s="1"/>
  <c r="M738" i="2"/>
  <c r="O738" i="2" s="1"/>
  <c r="M737" i="2"/>
  <c r="O737" i="2" s="1"/>
  <c r="M736" i="2"/>
  <c r="O736" i="2" s="1"/>
  <c r="M735" i="2"/>
  <c r="O735" i="2" s="1"/>
  <c r="M733" i="2"/>
  <c r="O733" i="2" s="1"/>
  <c r="M732" i="2"/>
  <c r="O732" i="2" s="1"/>
  <c r="M731" i="2"/>
  <c r="O731" i="2" s="1"/>
  <c r="M730" i="2"/>
  <c r="O730" i="2" s="1"/>
  <c r="M729" i="2"/>
  <c r="O729" i="2" s="1"/>
  <c r="M728" i="2"/>
  <c r="O728" i="2" s="1"/>
  <c r="M727" i="2"/>
  <c r="O727" i="2" s="1"/>
  <c r="M726" i="2"/>
  <c r="O726" i="2" s="1"/>
  <c r="M725" i="2"/>
  <c r="O725" i="2" s="1"/>
  <c r="M724" i="2"/>
  <c r="O724" i="2" s="1"/>
  <c r="M723" i="2"/>
  <c r="O723" i="2" s="1"/>
  <c r="M722" i="2"/>
  <c r="O722" i="2" s="1"/>
  <c r="M721" i="2"/>
  <c r="O721" i="2" s="1"/>
  <c r="L719" i="2"/>
  <c r="O719" i="2" s="1"/>
  <c r="L718" i="2"/>
  <c r="O718" i="2" s="1"/>
  <c r="L717" i="2"/>
  <c r="O717" i="2" s="1"/>
  <c r="L716" i="2"/>
  <c r="O716" i="2" s="1"/>
  <c r="L715" i="2"/>
  <c r="O715" i="2" s="1"/>
  <c r="L714" i="2"/>
  <c r="O714" i="2" s="1"/>
  <c r="L713" i="2"/>
  <c r="O713" i="2" s="1"/>
  <c r="L712" i="2"/>
  <c r="O712" i="2" s="1"/>
  <c r="K709" i="2"/>
  <c r="O709" i="2" s="1"/>
  <c r="M704" i="2"/>
  <c r="O704" i="2" s="1"/>
  <c r="M703" i="2"/>
  <c r="O703" i="2" s="1"/>
  <c r="M702" i="2"/>
  <c r="O702" i="2" s="1"/>
  <c r="L700" i="2"/>
  <c r="O700" i="2" s="1"/>
  <c r="L699" i="2"/>
  <c r="O699" i="2" s="1"/>
  <c r="L698" i="2"/>
  <c r="O698" i="2" s="1"/>
  <c r="L697" i="2"/>
  <c r="O697" i="2" s="1"/>
  <c r="L696" i="2"/>
  <c r="O696" i="2" s="1"/>
  <c r="L695" i="2"/>
  <c r="O695" i="2" s="1"/>
  <c r="L694" i="2"/>
  <c r="O694" i="2" s="1"/>
  <c r="L693" i="2"/>
  <c r="O693" i="2" s="1"/>
  <c r="L692" i="2"/>
  <c r="O692" i="2" s="1"/>
  <c r="K689" i="2"/>
  <c r="O689" i="2" s="1"/>
  <c r="M683" i="2"/>
  <c r="O683" i="2" s="1"/>
  <c r="M682" i="2"/>
  <c r="O682" i="2" s="1"/>
  <c r="M681" i="2"/>
  <c r="O681" i="2" s="1"/>
  <c r="M680" i="2"/>
  <c r="O680" i="2" s="1"/>
  <c r="M679" i="2"/>
  <c r="O679" i="2" s="1"/>
  <c r="M678" i="2"/>
  <c r="O678" i="2" s="1"/>
  <c r="M677" i="2"/>
  <c r="O677" i="2" s="1"/>
  <c r="M676" i="2"/>
  <c r="O676" i="2" s="1"/>
  <c r="M675" i="2"/>
  <c r="O675" i="2" s="1"/>
  <c r="M674" i="2"/>
  <c r="O674" i="2" s="1"/>
  <c r="M673" i="2"/>
  <c r="O673" i="2" s="1"/>
  <c r="M672" i="2"/>
  <c r="O672" i="2" s="1"/>
  <c r="M671" i="2"/>
  <c r="O671" i="2" s="1"/>
  <c r="M670" i="2"/>
  <c r="O670" i="2" s="1"/>
  <c r="M669" i="2"/>
  <c r="O669" i="2" s="1"/>
  <c r="M668" i="2"/>
  <c r="O668" i="2" s="1"/>
  <c r="M667" i="2"/>
  <c r="O667" i="2" s="1"/>
  <c r="M666" i="2"/>
  <c r="O666" i="2" s="1"/>
  <c r="M665" i="2"/>
  <c r="O665" i="2" s="1"/>
  <c r="M664" i="2"/>
  <c r="O664" i="2" s="1"/>
  <c r="M663" i="2"/>
  <c r="O663" i="2" s="1"/>
  <c r="M662" i="2"/>
  <c r="O662" i="2" s="1"/>
  <c r="L660" i="2"/>
  <c r="O660" i="2" s="1"/>
  <c r="L659" i="2"/>
  <c r="O659" i="2" s="1"/>
  <c r="L658" i="2"/>
  <c r="O658" i="2" s="1"/>
  <c r="L657" i="2"/>
  <c r="O657" i="2" s="1"/>
  <c r="L656" i="2"/>
  <c r="O656" i="2" s="1"/>
  <c r="L655" i="2"/>
  <c r="O655" i="2" s="1"/>
  <c r="K652" i="2"/>
  <c r="O652" i="2" s="1"/>
  <c r="M647" i="2"/>
  <c r="O647" i="2" s="1"/>
  <c r="M646" i="2"/>
  <c r="O646" i="2" s="1"/>
  <c r="M645" i="2"/>
  <c r="O645" i="2" s="1"/>
  <c r="L643" i="2"/>
  <c r="O643" i="2" s="1"/>
  <c r="O642" i="2"/>
  <c r="L642" i="2"/>
  <c r="L641" i="2"/>
  <c r="O641" i="2" s="1"/>
  <c r="L640" i="2"/>
  <c r="O640" i="2" s="1"/>
  <c r="L639" i="2"/>
  <c r="O639" i="2" s="1"/>
  <c r="L638" i="2"/>
  <c r="O638" i="2" s="1"/>
  <c r="L637" i="2"/>
  <c r="O637" i="2" s="1"/>
  <c r="L636" i="2"/>
  <c r="O636" i="2" s="1"/>
  <c r="K633" i="2"/>
  <c r="O633" i="2" s="1"/>
  <c r="M627" i="2"/>
  <c r="O627" i="2" s="1"/>
  <c r="M626" i="2"/>
  <c r="O626" i="2" s="1"/>
  <c r="M625" i="2"/>
  <c r="O625" i="2" s="1"/>
  <c r="M624" i="2"/>
  <c r="O624" i="2" s="1"/>
  <c r="M623" i="2"/>
  <c r="O623" i="2" s="1"/>
  <c r="M622" i="2"/>
  <c r="O622" i="2" s="1"/>
  <c r="M621" i="2"/>
  <c r="O621" i="2" s="1"/>
  <c r="M620" i="2"/>
  <c r="O620" i="2" s="1"/>
  <c r="M619" i="2"/>
  <c r="O619" i="2" s="1"/>
  <c r="M618" i="2"/>
  <c r="O618" i="2" s="1"/>
  <c r="M617" i="2"/>
  <c r="O617" i="2" s="1"/>
  <c r="M616" i="2"/>
  <c r="O616" i="2" s="1"/>
  <c r="M615" i="2"/>
  <c r="O615" i="2" s="1"/>
  <c r="M614" i="2"/>
  <c r="O614" i="2" s="1"/>
  <c r="M613" i="2"/>
  <c r="O613" i="2" s="1"/>
  <c r="M612" i="2"/>
  <c r="O612" i="2" s="1"/>
  <c r="M611" i="2"/>
  <c r="O611" i="2" s="1"/>
  <c r="M610" i="2"/>
  <c r="O610" i="2" s="1"/>
  <c r="M609" i="2"/>
  <c r="O609" i="2" s="1"/>
  <c r="M608" i="2"/>
  <c r="O608" i="2" s="1"/>
  <c r="M607" i="2"/>
  <c r="O607" i="2" s="1"/>
  <c r="M606" i="2"/>
  <c r="O606" i="2" s="1"/>
  <c r="L604" i="2"/>
  <c r="O604" i="2" s="1"/>
  <c r="L603" i="2"/>
  <c r="O603" i="2" s="1"/>
  <c r="L602" i="2"/>
  <c r="O602" i="2" s="1"/>
  <c r="L601" i="2"/>
  <c r="O601" i="2" s="1"/>
  <c r="L600" i="2"/>
  <c r="O600" i="2" s="1"/>
  <c r="L599" i="2"/>
  <c r="O599" i="2" s="1"/>
  <c r="K596" i="2"/>
  <c r="O596" i="2" s="1"/>
  <c r="O591" i="2"/>
  <c r="M591" i="2"/>
  <c r="M590" i="2"/>
  <c r="O590" i="2" s="1"/>
  <c r="M589" i="2"/>
  <c r="O589" i="2" s="1"/>
  <c r="L587" i="2"/>
  <c r="O587" i="2" s="1"/>
  <c r="L586" i="2"/>
  <c r="O586" i="2" s="1"/>
  <c r="L585" i="2"/>
  <c r="O585" i="2" s="1"/>
  <c r="L584" i="2"/>
  <c r="O584" i="2" s="1"/>
  <c r="L583" i="2"/>
  <c r="O583" i="2" s="1"/>
  <c r="L582" i="2"/>
  <c r="O582" i="2" s="1"/>
  <c r="L581" i="2"/>
  <c r="O581" i="2" s="1"/>
  <c r="L580" i="2"/>
  <c r="O580" i="2" s="1"/>
  <c r="K577" i="2"/>
  <c r="O577" i="2" s="1"/>
  <c r="M571" i="2"/>
  <c r="O571" i="2" s="1"/>
  <c r="M570" i="2"/>
  <c r="O570" i="2" s="1"/>
  <c r="M569" i="2"/>
  <c r="O569" i="2" s="1"/>
  <c r="M568" i="2"/>
  <c r="O568" i="2" s="1"/>
  <c r="M567" i="2"/>
  <c r="O567" i="2" s="1"/>
  <c r="M566" i="2"/>
  <c r="O566" i="2" s="1"/>
  <c r="M565" i="2"/>
  <c r="O565" i="2" s="1"/>
  <c r="M564" i="2"/>
  <c r="O564" i="2" s="1"/>
  <c r="M563" i="2"/>
  <c r="O563" i="2" s="1"/>
  <c r="M562" i="2"/>
  <c r="O562" i="2" s="1"/>
  <c r="M561" i="2"/>
  <c r="O561" i="2" s="1"/>
  <c r="M560" i="2"/>
  <c r="O560" i="2" s="1"/>
  <c r="M559" i="2"/>
  <c r="O559" i="2" s="1"/>
  <c r="M558" i="2"/>
  <c r="O558" i="2" s="1"/>
  <c r="M557" i="2"/>
  <c r="O557" i="2" s="1"/>
  <c r="M556" i="2"/>
  <c r="O556" i="2" s="1"/>
  <c r="M555" i="2"/>
  <c r="O555" i="2" s="1"/>
  <c r="M554" i="2"/>
  <c r="O554" i="2" s="1"/>
  <c r="M553" i="2"/>
  <c r="O553" i="2" s="1"/>
  <c r="M552" i="2"/>
  <c r="O552" i="2" s="1"/>
  <c r="M551" i="2"/>
  <c r="O551" i="2" s="1"/>
  <c r="M550" i="2"/>
  <c r="O550" i="2" s="1"/>
  <c r="M549" i="2"/>
  <c r="O549" i="2" s="1"/>
  <c r="L547" i="2"/>
  <c r="O547" i="2" s="1"/>
  <c r="L546" i="2"/>
  <c r="O546" i="2" s="1"/>
  <c r="L545" i="2"/>
  <c r="O545" i="2" s="1"/>
  <c r="L544" i="2"/>
  <c r="O544" i="2" s="1"/>
  <c r="L543" i="2"/>
  <c r="O543" i="2" s="1"/>
  <c r="L542" i="2"/>
  <c r="O542" i="2" s="1"/>
  <c r="L541" i="2"/>
  <c r="O541" i="2" s="1"/>
  <c r="L540" i="2"/>
  <c r="O540" i="2" s="1"/>
  <c r="K537" i="2"/>
  <c r="O537" i="2" s="1"/>
  <c r="M532" i="2"/>
  <c r="O532" i="2" s="1"/>
  <c r="M531" i="2"/>
  <c r="O531" i="2" s="1"/>
  <c r="M530" i="2"/>
  <c r="O530" i="2" s="1"/>
  <c r="L528" i="2"/>
  <c r="O528" i="2" s="1"/>
  <c r="L527" i="2"/>
  <c r="O527" i="2" s="1"/>
  <c r="L526" i="2"/>
  <c r="O526" i="2" s="1"/>
  <c r="L525" i="2"/>
  <c r="O525" i="2" s="1"/>
  <c r="L524" i="2"/>
  <c r="O524" i="2" s="1"/>
  <c r="L523" i="2"/>
  <c r="O523" i="2" s="1"/>
  <c r="L522" i="2"/>
  <c r="O522" i="2" s="1"/>
  <c r="L521" i="2"/>
  <c r="O521" i="2" s="1"/>
  <c r="L520" i="2"/>
  <c r="O520" i="2" s="1"/>
  <c r="K517" i="2"/>
  <c r="O517" i="2" s="1"/>
  <c r="M511" i="2"/>
  <c r="O511" i="2" s="1"/>
  <c r="M510" i="2"/>
  <c r="O510" i="2" s="1"/>
  <c r="M509" i="2"/>
  <c r="O509" i="2" s="1"/>
  <c r="M508" i="2"/>
  <c r="O508" i="2" s="1"/>
  <c r="M507" i="2"/>
  <c r="O507" i="2" s="1"/>
  <c r="M506" i="2"/>
  <c r="O506" i="2" s="1"/>
  <c r="M505" i="2"/>
  <c r="O505" i="2" s="1"/>
  <c r="M504" i="2"/>
  <c r="O504" i="2" s="1"/>
  <c r="M503" i="2"/>
  <c r="O503" i="2" s="1"/>
  <c r="M502" i="2"/>
  <c r="O502" i="2" s="1"/>
  <c r="M501" i="2"/>
  <c r="O501" i="2" s="1"/>
  <c r="M500" i="2"/>
  <c r="O500" i="2" s="1"/>
  <c r="M499" i="2"/>
  <c r="O499" i="2" s="1"/>
  <c r="M498" i="2"/>
  <c r="O498" i="2" s="1"/>
  <c r="M497" i="2"/>
  <c r="O497" i="2" s="1"/>
  <c r="M496" i="2"/>
  <c r="O496" i="2" s="1"/>
  <c r="M495" i="2"/>
  <c r="O495" i="2" s="1"/>
  <c r="M494" i="2"/>
  <c r="O494" i="2" s="1"/>
  <c r="M493" i="2"/>
  <c r="O493" i="2" s="1"/>
  <c r="M492" i="2"/>
  <c r="O492" i="2" s="1"/>
  <c r="M491" i="2"/>
  <c r="O491" i="2" s="1"/>
  <c r="M490" i="2"/>
  <c r="O490" i="2" s="1"/>
  <c r="M489" i="2"/>
  <c r="O489" i="2" s="1"/>
  <c r="L487" i="2"/>
  <c r="O487" i="2" s="1"/>
  <c r="L486" i="2"/>
  <c r="O486" i="2" s="1"/>
  <c r="L485" i="2"/>
  <c r="O485" i="2" s="1"/>
  <c r="L484" i="2"/>
  <c r="O484" i="2" s="1"/>
  <c r="L483" i="2"/>
  <c r="O483" i="2" s="1"/>
  <c r="L482" i="2"/>
  <c r="O482" i="2" s="1"/>
  <c r="L481" i="2"/>
  <c r="O481" i="2" s="1"/>
  <c r="L480" i="2"/>
  <c r="O480" i="2" s="1"/>
  <c r="K477" i="2"/>
  <c r="O477" i="2" s="1"/>
  <c r="M472" i="2"/>
  <c r="O472" i="2" s="1"/>
  <c r="M471" i="2"/>
  <c r="O471" i="2" s="1"/>
  <c r="M470" i="2"/>
  <c r="L468" i="2"/>
  <c r="O468" i="2" s="1"/>
  <c r="L467" i="2"/>
  <c r="O467" i="2" s="1"/>
  <c r="L466" i="2"/>
  <c r="O466" i="2" s="1"/>
  <c r="L465" i="2"/>
  <c r="O465" i="2" s="1"/>
  <c r="L464" i="2"/>
  <c r="O464" i="2" s="1"/>
  <c r="L463" i="2"/>
  <c r="O463" i="2" s="1"/>
  <c r="L462" i="2"/>
  <c r="O462" i="2" s="1"/>
  <c r="L461" i="2"/>
  <c r="O461" i="2" s="1"/>
  <c r="L460" i="2"/>
  <c r="K457" i="2"/>
  <c r="O457" i="2" s="1"/>
  <c r="I450" i="2"/>
  <c r="N443" i="2"/>
  <c r="O443" i="2" s="1"/>
  <c r="N442" i="2"/>
  <c r="O442" i="2" s="1"/>
  <c r="N441" i="2"/>
  <c r="O441" i="2" s="1"/>
  <c r="N440" i="2"/>
  <c r="O440" i="2" s="1"/>
  <c r="N439" i="2"/>
  <c r="O439" i="2" s="1"/>
  <c r="N438" i="2"/>
  <c r="O438" i="2" s="1"/>
  <c r="N437" i="2"/>
  <c r="O437" i="2" s="1"/>
  <c r="N436" i="2"/>
  <c r="O436" i="2" s="1"/>
  <c r="N435" i="2"/>
  <c r="O435" i="2" s="1"/>
  <c r="O434" i="2"/>
  <c r="N434" i="2"/>
  <c r="N433" i="2"/>
  <c r="O433" i="2" s="1"/>
  <c r="N432" i="2"/>
  <c r="O432" i="2" s="1"/>
  <c r="N431" i="2"/>
  <c r="O431" i="2" s="1"/>
  <c r="N430" i="2"/>
  <c r="O430" i="2" s="1"/>
  <c r="N429" i="2"/>
  <c r="O429" i="2" s="1"/>
  <c r="N427" i="2"/>
  <c r="O427" i="2" s="1"/>
  <c r="N426" i="2"/>
  <c r="O426" i="2" s="1"/>
  <c r="N425" i="2"/>
  <c r="O425" i="2" s="1"/>
  <c r="N424" i="2"/>
  <c r="O424" i="2" s="1"/>
  <c r="N423" i="2"/>
  <c r="O423" i="2" s="1"/>
  <c r="M422" i="2"/>
  <c r="O422" i="2" s="1"/>
  <c r="K420" i="2"/>
  <c r="O420" i="2" s="1"/>
  <c r="N415" i="2"/>
  <c r="O415" i="2" s="1"/>
  <c r="M414" i="2"/>
  <c r="O414" i="2" s="1"/>
  <c r="M413" i="2"/>
  <c r="O413" i="2" s="1"/>
  <c r="M412" i="2"/>
  <c r="O412" i="2" s="1"/>
  <c r="M411" i="2"/>
  <c r="O411" i="2" s="1"/>
  <c r="L409" i="2"/>
  <c r="O409" i="2" s="1"/>
  <c r="L408" i="2"/>
  <c r="O408" i="2" s="1"/>
  <c r="L407" i="2"/>
  <c r="O407" i="2" s="1"/>
  <c r="K404" i="2"/>
  <c r="O404" i="2" s="1"/>
  <c r="N399" i="2"/>
  <c r="O399" i="2" s="1"/>
  <c r="M398" i="2"/>
  <c r="O398" i="2" s="1"/>
  <c r="L396" i="2"/>
  <c r="O396" i="2" s="1"/>
  <c r="L395" i="2"/>
  <c r="O395" i="2" s="1"/>
  <c r="K392" i="2"/>
  <c r="O392" i="2" s="1"/>
  <c r="N386" i="2"/>
  <c r="O386" i="2" s="1"/>
  <c r="M385" i="2"/>
  <c r="O385" i="2" s="1"/>
  <c r="L383" i="2"/>
  <c r="O383" i="2" s="1"/>
  <c r="L382" i="2"/>
  <c r="O382" i="2" s="1"/>
  <c r="K379" i="2"/>
  <c r="O379" i="2" s="1"/>
  <c r="N374" i="2"/>
  <c r="O374" i="2" s="1"/>
  <c r="M373" i="2"/>
  <c r="O373" i="2" s="1"/>
  <c r="L371" i="2"/>
  <c r="O371" i="2" s="1"/>
  <c r="L370" i="2"/>
  <c r="O370" i="2" s="1"/>
  <c r="K367" i="2"/>
  <c r="O367" i="2" s="1"/>
  <c r="N362" i="2"/>
  <c r="O362" i="2" s="1"/>
  <c r="N361" i="2"/>
  <c r="O361" i="2" s="1"/>
  <c r="N360" i="2"/>
  <c r="O360" i="2" s="1"/>
  <c r="N359" i="2"/>
  <c r="O359" i="2" s="1"/>
  <c r="O358" i="2"/>
  <c r="N358" i="2"/>
  <c r="N357" i="2"/>
  <c r="O357" i="2" s="1"/>
  <c r="N356" i="2"/>
  <c r="O356" i="2" s="1"/>
  <c r="N355" i="2"/>
  <c r="O355" i="2" s="1"/>
  <c r="M354" i="2"/>
  <c r="O354" i="2" s="1"/>
  <c r="K352" i="2"/>
  <c r="O352" i="2" s="1"/>
  <c r="N347" i="2"/>
  <c r="O347" i="2" s="1"/>
  <c r="M346" i="2"/>
  <c r="O346" i="2" s="1"/>
  <c r="L344" i="2"/>
  <c r="O344" i="2" s="1"/>
  <c r="L343" i="2"/>
  <c r="O343" i="2" s="1"/>
  <c r="K340" i="2"/>
  <c r="O340" i="2" s="1"/>
  <c r="N335" i="2"/>
  <c r="O335" i="2" s="1"/>
  <c r="M334" i="2"/>
  <c r="O334" i="2" s="1"/>
  <c r="L332" i="2"/>
  <c r="O332" i="2" s="1"/>
  <c r="L331" i="2"/>
  <c r="O331" i="2" s="1"/>
  <c r="K328" i="2"/>
  <c r="O328" i="2" s="1"/>
  <c r="N323" i="2"/>
  <c r="O323" i="2" s="1"/>
  <c r="M322" i="2"/>
  <c r="O322" i="2" s="1"/>
  <c r="K320" i="2"/>
  <c r="O320" i="2" s="1"/>
  <c r="N315" i="2"/>
  <c r="O315" i="2" s="1"/>
  <c r="M314" i="2"/>
  <c r="O314" i="2" s="1"/>
  <c r="L312" i="2"/>
  <c r="O312" i="2" s="1"/>
  <c r="L311" i="2"/>
  <c r="O311" i="2" s="1"/>
  <c r="K308" i="2"/>
  <c r="O308" i="2" s="1"/>
  <c r="N303" i="2"/>
  <c r="O303" i="2" s="1"/>
  <c r="N302" i="2"/>
  <c r="O302" i="2" s="1"/>
  <c r="M301" i="2"/>
  <c r="O301" i="2" s="1"/>
  <c r="L299" i="2"/>
  <c r="O299" i="2" s="1"/>
  <c r="L298" i="2"/>
  <c r="O298" i="2" s="1"/>
  <c r="K295" i="2"/>
  <c r="O295" i="2" s="1"/>
  <c r="N289" i="2"/>
  <c r="O289" i="2" s="1"/>
  <c r="N288" i="2"/>
  <c r="O288" i="2" s="1"/>
  <c r="N287" i="2"/>
  <c r="O287" i="2" s="1"/>
  <c r="N286" i="2"/>
  <c r="O286" i="2" s="1"/>
  <c r="N285" i="2"/>
  <c r="O285" i="2" s="1"/>
  <c r="N284" i="2"/>
  <c r="O284" i="2" s="1"/>
  <c r="M283" i="2"/>
  <c r="O283" i="2" s="1"/>
  <c r="K281" i="2"/>
  <c r="O281" i="2" s="1"/>
  <c r="N276" i="2"/>
  <c r="O276" i="2" s="1"/>
  <c r="M275" i="2"/>
  <c r="O275" i="2" s="1"/>
  <c r="M274" i="2"/>
  <c r="O274" i="2" s="1"/>
  <c r="M273" i="2"/>
  <c r="O273" i="2" s="1"/>
  <c r="M272" i="2"/>
  <c r="O272" i="2" s="1"/>
  <c r="L270" i="2"/>
  <c r="O270" i="2" s="1"/>
  <c r="L269" i="2"/>
  <c r="O269" i="2" s="1"/>
  <c r="L268" i="2"/>
  <c r="O268" i="2" s="1"/>
  <c r="K265" i="2"/>
  <c r="O265" i="2" s="1"/>
  <c r="N260" i="2"/>
  <c r="O260" i="2" s="1"/>
  <c r="M259" i="2"/>
  <c r="O259" i="2" s="1"/>
  <c r="M258" i="2"/>
  <c r="O258" i="2" s="1"/>
  <c r="M257" i="2"/>
  <c r="O257" i="2" s="1"/>
  <c r="L255" i="2"/>
  <c r="O255" i="2" s="1"/>
  <c r="L254" i="2"/>
  <c r="O254" i="2" s="1"/>
  <c r="L253" i="2"/>
  <c r="O253" i="2" s="1"/>
  <c r="K250" i="2"/>
  <c r="O250" i="2" s="1"/>
  <c r="N245" i="2"/>
  <c r="M244" i="2"/>
  <c r="L242" i="2"/>
  <c r="O242" i="2" s="1"/>
  <c r="L241" i="2"/>
  <c r="K238" i="2"/>
  <c r="I231" i="2"/>
  <c r="I872" i="2" s="1"/>
  <c r="F6" i="2" s="1"/>
  <c r="N224" i="2"/>
  <c r="O224" i="2" s="1"/>
  <c r="N223" i="2"/>
  <c r="O223" i="2" s="1"/>
  <c r="N222" i="2"/>
  <c r="O222" i="2" s="1"/>
  <c r="N221" i="2"/>
  <c r="O221" i="2" s="1"/>
  <c r="N220" i="2"/>
  <c r="O220" i="2" s="1"/>
  <c r="N219" i="2"/>
  <c r="O219" i="2" s="1"/>
  <c r="N218" i="2"/>
  <c r="O218" i="2" s="1"/>
  <c r="N217" i="2"/>
  <c r="O217" i="2" s="1"/>
  <c r="N216" i="2"/>
  <c r="O216" i="2" s="1"/>
  <c r="N215" i="2"/>
  <c r="O215" i="2" s="1"/>
  <c r="N214" i="2"/>
  <c r="O214" i="2" s="1"/>
  <c r="N213" i="2"/>
  <c r="O213" i="2" s="1"/>
  <c r="N212" i="2"/>
  <c r="O212" i="2" s="1"/>
  <c r="N211" i="2"/>
  <c r="O211" i="2" s="1"/>
  <c r="N210" i="2"/>
  <c r="O210" i="2" s="1"/>
  <c r="N209" i="2"/>
  <c r="O209" i="2" s="1"/>
  <c r="N208" i="2"/>
  <c r="O208" i="2" s="1"/>
  <c r="N207" i="2"/>
  <c r="O207" i="2" s="1"/>
  <c r="N205" i="2"/>
  <c r="O205" i="2" s="1"/>
  <c r="N204" i="2"/>
  <c r="O204" i="2" s="1"/>
  <c r="N203" i="2"/>
  <c r="O203" i="2" s="1"/>
  <c r="N202" i="2"/>
  <c r="O202" i="2" s="1"/>
  <c r="N201" i="2"/>
  <c r="O201" i="2" s="1"/>
  <c r="M200" i="2"/>
  <c r="O200" i="2" s="1"/>
  <c r="K198" i="2"/>
  <c r="O198" i="2" s="1"/>
  <c r="N193" i="2"/>
  <c r="O193" i="2" s="1"/>
  <c r="M192" i="2"/>
  <c r="O192" i="2" s="1"/>
  <c r="M191" i="2"/>
  <c r="O191" i="2" s="1"/>
  <c r="M190" i="2"/>
  <c r="O190" i="2" s="1"/>
  <c r="M189" i="2"/>
  <c r="O189" i="2" s="1"/>
  <c r="L187" i="2"/>
  <c r="O187" i="2" s="1"/>
  <c r="L186" i="2"/>
  <c r="O186" i="2" s="1"/>
  <c r="L185" i="2"/>
  <c r="O185" i="2" s="1"/>
  <c r="K182" i="2"/>
  <c r="O182" i="2" s="1"/>
  <c r="N177" i="2"/>
  <c r="O177" i="2" s="1"/>
  <c r="M176" i="2"/>
  <c r="O176" i="2" s="1"/>
  <c r="L174" i="2"/>
  <c r="O174" i="2" s="1"/>
  <c r="L173" i="2"/>
  <c r="O173" i="2" s="1"/>
  <c r="K170" i="2"/>
  <c r="O170" i="2" s="1"/>
  <c r="N164" i="2"/>
  <c r="O164" i="2" s="1"/>
  <c r="M163" i="2"/>
  <c r="O163" i="2" s="1"/>
  <c r="L161" i="2"/>
  <c r="O161" i="2" s="1"/>
  <c r="L160" i="2"/>
  <c r="O160" i="2" s="1"/>
  <c r="K157" i="2"/>
  <c r="O157" i="2" s="1"/>
  <c r="N152" i="2"/>
  <c r="O152" i="2" s="1"/>
  <c r="M151" i="2"/>
  <c r="O151" i="2" s="1"/>
  <c r="L149" i="2"/>
  <c r="O149" i="2" s="1"/>
  <c r="L148" i="2"/>
  <c r="O148" i="2" s="1"/>
  <c r="K145" i="2"/>
  <c r="O145" i="2" s="1"/>
  <c r="N140" i="2"/>
  <c r="O140" i="2" s="1"/>
  <c r="N139" i="2"/>
  <c r="O139" i="2" s="1"/>
  <c r="N138" i="2"/>
  <c r="O138" i="2" s="1"/>
  <c r="N137" i="2"/>
  <c r="O137" i="2" s="1"/>
  <c r="N136" i="2"/>
  <c r="O136" i="2" s="1"/>
  <c r="N135" i="2"/>
  <c r="O135" i="2" s="1"/>
  <c r="N134" i="2"/>
  <c r="O134" i="2" s="1"/>
  <c r="N133" i="2"/>
  <c r="O133" i="2" s="1"/>
  <c r="M132" i="2"/>
  <c r="O132" i="2" s="1"/>
  <c r="K130" i="2"/>
  <c r="O130" i="2" s="1"/>
  <c r="N125" i="2"/>
  <c r="O125" i="2" s="1"/>
  <c r="M124" i="2"/>
  <c r="O124" i="2" s="1"/>
  <c r="L122" i="2"/>
  <c r="O122" i="2" s="1"/>
  <c r="L121" i="2"/>
  <c r="O121" i="2" s="1"/>
  <c r="K118" i="2"/>
  <c r="O118" i="2" s="1"/>
  <c r="N113" i="2"/>
  <c r="O113" i="2" s="1"/>
  <c r="M112" i="2"/>
  <c r="O112" i="2" s="1"/>
  <c r="L110" i="2"/>
  <c r="O110" i="2" s="1"/>
  <c r="L109" i="2"/>
  <c r="O109" i="2" s="1"/>
  <c r="K106" i="2"/>
  <c r="O106" i="2" s="1"/>
  <c r="N101" i="2"/>
  <c r="O101" i="2" s="1"/>
  <c r="M100" i="2"/>
  <c r="O100" i="2" s="1"/>
  <c r="K98" i="2"/>
  <c r="O98" i="2" s="1"/>
  <c r="N93" i="2"/>
  <c r="O93" i="2" s="1"/>
  <c r="M92" i="2"/>
  <c r="O92" i="2" s="1"/>
  <c r="L90" i="2"/>
  <c r="O90" i="2" s="1"/>
  <c r="L89" i="2"/>
  <c r="O89" i="2" s="1"/>
  <c r="K86" i="2"/>
  <c r="O86" i="2" s="1"/>
  <c r="N81" i="2"/>
  <c r="O81" i="2" s="1"/>
  <c r="N80" i="2"/>
  <c r="O80" i="2" s="1"/>
  <c r="M79" i="2"/>
  <c r="O79" i="2" s="1"/>
  <c r="L77" i="2"/>
  <c r="O77" i="2" s="1"/>
  <c r="L76" i="2"/>
  <c r="O76" i="2" s="1"/>
  <c r="K73" i="2"/>
  <c r="O73" i="2" s="1"/>
  <c r="N67" i="2"/>
  <c r="O67" i="2" s="1"/>
  <c r="N66" i="2"/>
  <c r="O66" i="2" s="1"/>
  <c r="N65" i="2"/>
  <c r="O65" i="2" s="1"/>
  <c r="N64" i="2"/>
  <c r="O64" i="2" s="1"/>
  <c r="N63" i="2"/>
  <c r="O63" i="2" s="1"/>
  <c r="N62" i="2"/>
  <c r="O62" i="2" s="1"/>
  <c r="M61" i="2"/>
  <c r="O61" i="2" s="1"/>
  <c r="K59" i="2"/>
  <c r="O59" i="2" s="1"/>
  <c r="N54" i="2"/>
  <c r="O54" i="2" s="1"/>
  <c r="M53" i="2"/>
  <c r="O53" i="2" s="1"/>
  <c r="M52" i="2"/>
  <c r="O52" i="2" s="1"/>
  <c r="M51" i="2"/>
  <c r="O51" i="2" s="1"/>
  <c r="M50" i="2"/>
  <c r="O50" i="2" s="1"/>
  <c r="L48" i="2"/>
  <c r="O48" i="2" s="1"/>
  <c r="L47" i="2"/>
  <c r="O47" i="2" s="1"/>
  <c r="L46" i="2"/>
  <c r="O46" i="2" s="1"/>
  <c r="K43" i="2"/>
  <c r="O43" i="2" s="1"/>
  <c r="N38" i="2"/>
  <c r="O38" i="2" s="1"/>
  <c r="M37" i="2"/>
  <c r="O37" i="2" s="1"/>
  <c r="M36" i="2"/>
  <c r="O36" i="2" s="1"/>
  <c r="M35" i="2"/>
  <c r="O35" i="2" s="1"/>
  <c r="L33" i="2"/>
  <c r="O33" i="2" s="1"/>
  <c r="L32" i="2"/>
  <c r="O32" i="2" s="1"/>
  <c r="L31" i="2"/>
  <c r="O31" i="2" s="1"/>
  <c r="K28" i="2"/>
  <c r="O28" i="2" s="1"/>
  <c r="N23" i="2"/>
  <c r="M22" i="2"/>
  <c r="L20" i="2"/>
  <c r="O20" i="2" s="1"/>
  <c r="L19" i="2"/>
  <c r="O19" i="2" s="1"/>
  <c r="K16" i="2"/>
  <c r="J14" i="4" l="1"/>
  <c r="D10" i="1"/>
  <c r="K444" i="2"/>
  <c r="K446" i="2" s="1"/>
  <c r="O446" i="2" s="1"/>
  <c r="M444" i="2"/>
  <c r="M448" i="2" s="1"/>
  <c r="O448" i="2" s="1"/>
  <c r="M859" i="2"/>
  <c r="M863" i="2" s="1"/>
  <c r="O863" i="2" s="1"/>
  <c r="M225" i="2"/>
  <c r="M229" i="2" s="1"/>
  <c r="O229" i="2" s="1"/>
  <c r="N444" i="2"/>
  <c r="N449" i="2" s="1"/>
  <c r="O449" i="2" s="1"/>
  <c r="O470" i="2"/>
  <c r="N225" i="2"/>
  <c r="N230" i="2" s="1"/>
  <c r="O230" i="2" s="1"/>
  <c r="L225" i="2"/>
  <c r="L228" i="2" s="1"/>
  <c r="O228" i="2" s="1"/>
  <c r="K225" i="2"/>
  <c r="K227" i="2" s="1"/>
  <c r="O227" i="2" s="1"/>
  <c r="L444" i="2"/>
  <c r="L447" i="2" s="1"/>
  <c r="O447" i="2" s="1"/>
  <c r="O241" i="2"/>
  <c r="L309" i="3"/>
  <c r="L313" i="3" s="1"/>
  <c r="N313" i="3" s="1"/>
  <c r="M613" i="3"/>
  <c r="M618" i="3" s="1"/>
  <c r="N618" i="3" s="1"/>
  <c r="N330" i="3"/>
  <c r="N16" i="3"/>
  <c r="J309" i="3"/>
  <c r="J311" i="3" s="1"/>
  <c r="N311" i="3" s="1"/>
  <c r="J613" i="3"/>
  <c r="J615" i="3" s="1"/>
  <c r="N615" i="3" s="1"/>
  <c r="K309" i="3"/>
  <c r="K312" i="3" s="1"/>
  <c r="N312" i="3" s="1"/>
  <c r="N324" i="3"/>
  <c r="K613" i="3"/>
  <c r="K616" i="3" s="1"/>
  <c r="N616" i="3" s="1"/>
  <c r="L613" i="3"/>
  <c r="L617" i="3" s="1"/>
  <c r="N617" i="3" s="1"/>
  <c r="N326" i="3"/>
  <c r="M309" i="3"/>
  <c r="M314" i="3" s="1"/>
  <c r="N314" i="3" s="1"/>
  <c r="N20" i="3"/>
  <c r="N24" i="3"/>
  <c r="O16" i="2"/>
  <c r="O23" i="2"/>
  <c r="O238" i="2"/>
  <c r="O245" i="2"/>
  <c r="L859" i="2"/>
  <c r="L862" i="2" s="1"/>
  <c r="O862" i="2" s="1"/>
  <c r="O460" i="2"/>
  <c r="O859" i="2" s="1"/>
  <c r="K859" i="2"/>
  <c r="K861" i="2" s="1"/>
  <c r="O861" i="2" s="1"/>
  <c r="O22" i="2"/>
  <c r="O244" i="2"/>
  <c r="C10" i="1" l="1"/>
  <c r="F4" i="4"/>
  <c r="M870" i="2"/>
  <c r="O870" i="2" s="1"/>
  <c r="N871" i="2"/>
  <c r="O871" i="2" s="1"/>
  <c r="K868" i="2"/>
  <c r="O868" i="2" s="1"/>
  <c r="F5" i="2" s="1"/>
  <c r="N613" i="3"/>
  <c r="K623" i="3"/>
  <c r="N623" i="3" s="1"/>
  <c r="L869" i="2"/>
  <c r="O869" i="2" s="1"/>
  <c r="L624" i="3"/>
  <c r="N624" i="3" s="1"/>
  <c r="J622" i="3"/>
  <c r="M625" i="3"/>
  <c r="N625" i="3" s="1"/>
  <c r="N309" i="3"/>
  <c r="N620" i="3" s="1"/>
  <c r="O444" i="2"/>
  <c r="O225" i="2"/>
  <c r="O866" i="2" s="1"/>
  <c r="N627" i="3" l="1"/>
  <c r="N628" i="3" s="1"/>
  <c r="D9" i="1" s="1"/>
  <c r="O873" i="2"/>
  <c r="O874" i="2" s="1"/>
  <c r="N622" i="3"/>
  <c r="E5" i="3" s="1"/>
  <c r="N629" i="3" l="1"/>
  <c r="N630" i="3" s="1"/>
  <c r="C9" i="1" s="1"/>
  <c r="D8" i="1"/>
  <c r="D11" i="1" s="1"/>
  <c r="O875" i="2"/>
  <c r="O876" i="2" s="1"/>
  <c r="E4" i="3" l="1"/>
  <c r="F4" i="2"/>
  <c r="C8" i="1"/>
  <c r="C11" i="1" s="1"/>
</calcChain>
</file>

<file path=xl/sharedStrings.xml><?xml version="1.0" encoding="utf-8"?>
<sst xmlns="http://schemas.openxmlformats.org/spreadsheetml/2006/main" count="3281" uniqueCount="1070">
  <si>
    <r>
      <rPr>
        <b/>
        <sz val="10"/>
        <rFont val="Calibri"/>
        <family val="2"/>
        <charset val="204"/>
        <scheme val="minor"/>
      </rPr>
      <t xml:space="preserve">ЛОКАЛЬНАЯ СМЕТА   №
</t>
    </r>
    <r>
      <rPr>
        <sz val="8"/>
        <rFont val="Calibri"/>
        <family val="2"/>
        <charset val="204"/>
        <scheme val="minor"/>
      </rPr>
      <t>(Локальный сметный расчет)</t>
    </r>
  </si>
  <si>
    <t>2-1-1</t>
  </si>
  <si>
    <t>(Наименование работ и затрат)</t>
  </si>
  <si>
    <t xml:space="preserve">Сметная стоимость   </t>
  </si>
  <si>
    <t>USD</t>
  </si>
  <si>
    <t xml:space="preserve">Средства на оплату труда  </t>
  </si>
  <si>
    <t>Нормативная трудоемкость</t>
  </si>
  <si>
    <t>тыс.чел-ч</t>
  </si>
  <si>
    <t>Составлен(а) в текущих ценах 2025 года</t>
  </si>
  <si>
    <t xml:space="preserve">№ </t>
  </si>
  <si>
    <t>Наименование работ и затрат</t>
  </si>
  <si>
    <t>Единица измерения</t>
  </si>
  <si>
    <t>Количество</t>
  </si>
  <si>
    <t>Стоимость единицы измерения, USD</t>
  </si>
  <si>
    <t>затраты на труд рабочих</t>
  </si>
  <si>
    <t>машины и механизмы</t>
  </si>
  <si>
    <t>материалы, изделия и конструкции</t>
  </si>
  <si>
    <t>оборудование</t>
  </si>
  <si>
    <t>Общая стоимость, 
USD</t>
  </si>
  <si>
    <t>СИКНП, Причал №1</t>
  </si>
  <si>
    <t>Входной коллектор</t>
  </si>
  <si>
    <r>
      <rPr>
        <b/>
        <sz val="10"/>
        <rFont val="Calibri"/>
        <family val="2"/>
        <charset val="204"/>
        <scheme val="minor"/>
      </rPr>
      <t>Арматура фланцевая с ручным приводом или без привода водопроводная на условное давление до 4 МПа, диаметр условного прохода 200 мм. Монтаж
оборудования</t>
    </r>
  </si>
  <si>
    <t>шт.</t>
  </si>
  <si>
    <r>
      <rPr>
        <sz val="10"/>
        <color rgb="FF333333"/>
        <rFont val="Calibri"/>
        <family val="2"/>
        <charset val="204"/>
        <scheme val="minor"/>
      </rPr>
      <t>из них:</t>
    </r>
  </si>
  <si>
    <r>
      <rPr>
        <sz val="10"/>
        <color rgb="FF808080"/>
        <rFont val="Calibri"/>
        <family val="2"/>
        <charset val="204"/>
        <scheme val="minor"/>
      </rPr>
      <t>54.1</t>
    </r>
  </si>
  <si>
    <r>
      <rPr>
        <sz val="10"/>
        <color rgb="FF333333"/>
        <rFont val="Calibri"/>
        <family val="2"/>
        <charset val="204"/>
        <scheme val="minor"/>
      </rPr>
      <t>в том числе оплата труда рабочих</t>
    </r>
  </si>
  <si>
    <r>
      <rPr>
        <sz val="10"/>
        <color rgb="FF000080"/>
        <rFont val="Calibri"/>
        <family val="2"/>
        <charset val="204"/>
        <scheme val="minor"/>
      </rPr>
      <t>Затраты труда рабочих (средний разряд работы 4). Работы по монтажу оборудования</t>
    </r>
  </si>
  <si>
    <r>
      <rPr>
        <sz val="10"/>
        <color rgb="FF000080"/>
        <rFont val="Calibri"/>
        <family val="2"/>
        <charset val="204"/>
        <scheme val="minor"/>
      </rPr>
      <t>чел.-ч</t>
    </r>
  </si>
  <si>
    <r>
      <rPr>
        <sz val="10"/>
        <color rgb="FF808080"/>
        <rFont val="Calibri"/>
        <family val="2"/>
        <charset val="204"/>
        <scheme val="minor"/>
      </rPr>
      <t>54.2</t>
    </r>
  </si>
  <si>
    <r>
      <rPr>
        <sz val="10"/>
        <color rgb="FF333333"/>
        <rFont val="Calibri"/>
        <family val="2"/>
        <charset val="204"/>
        <scheme val="minor"/>
      </rPr>
      <t>в том числе оплата труда машинистов</t>
    </r>
  </si>
  <si>
    <r>
      <rPr>
        <sz val="10"/>
        <color rgb="FF000080"/>
        <rFont val="Calibri"/>
        <family val="2"/>
        <charset val="204"/>
        <scheme val="minor"/>
      </rPr>
      <t>Краны на автомобильном ходу при работе на монтаже технологического оборудования
максимальной грузоподъёмностью 10 т</t>
    </r>
  </si>
  <si>
    <r>
      <rPr>
        <sz val="10"/>
        <color rgb="FF000080"/>
        <rFont val="Calibri"/>
        <family val="2"/>
        <charset val="204"/>
        <scheme val="minor"/>
      </rPr>
      <t>маш.-ч</t>
    </r>
  </si>
  <si>
    <r>
      <rPr>
        <sz val="10"/>
        <color rgb="FF000080"/>
        <rFont val="Calibri"/>
        <family val="2"/>
        <charset val="204"/>
        <scheme val="minor"/>
      </rPr>
      <t>Автомобили бортовые грузоподъёмностью до 5 т</t>
    </r>
  </si>
  <si>
    <r>
      <rPr>
        <sz val="10"/>
        <color rgb="FF808080"/>
        <rFont val="Calibri"/>
        <family val="2"/>
        <charset val="204"/>
        <scheme val="minor"/>
      </rPr>
      <t>54.3</t>
    </r>
  </si>
  <si>
    <r>
      <rPr>
        <sz val="10"/>
        <color rgb="FF000080"/>
        <rFont val="Calibri"/>
        <family val="2"/>
        <charset val="204"/>
        <scheme val="minor"/>
      </rPr>
      <t>Прокладки резиновые (пластина техническая прессованная)</t>
    </r>
  </si>
  <si>
    <r>
      <rPr>
        <sz val="10"/>
        <color rgb="FF000080"/>
        <rFont val="Calibri"/>
        <family val="2"/>
        <charset val="204"/>
        <scheme val="minor"/>
      </rPr>
      <t>кг</t>
    </r>
  </si>
  <si>
    <t>Кран шаровой, фланцевый ручное (редуктор) УПРС БИРС Ду-200 Ру-16</t>
  </si>
  <si>
    <t>шт</t>
  </si>
  <si>
    <t>Арматура приварная с электрическим приводом на условное давление до 4 МПа, диаметр условного прохода 50 мм. Монтаж оборудования</t>
  </si>
  <si>
    <r>
      <rPr>
        <sz val="10"/>
        <color rgb="FF808080"/>
        <rFont val="Calibri"/>
        <family val="2"/>
        <charset val="204"/>
        <scheme val="minor"/>
      </rPr>
      <t>56.1</t>
    </r>
  </si>
  <si>
    <r>
      <rPr>
        <sz val="10"/>
        <color rgb="FF808080"/>
        <rFont val="Calibri"/>
        <family val="2"/>
        <charset val="204"/>
        <scheme val="minor"/>
      </rPr>
      <t>56.2</t>
    </r>
  </si>
  <si>
    <r>
      <rPr>
        <sz val="10"/>
        <color rgb="FF000080"/>
        <rFont val="Calibri"/>
        <family val="2"/>
        <charset val="204"/>
        <scheme val="minor"/>
      </rPr>
      <t>Установки постоянного тока для ручной дуговой сварки</t>
    </r>
  </si>
  <si>
    <r>
      <rPr>
        <sz val="10"/>
        <color rgb="FF808080"/>
        <rFont val="Calibri"/>
        <family val="2"/>
        <charset val="204"/>
        <scheme val="minor"/>
      </rPr>
      <t>56.3</t>
    </r>
  </si>
  <si>
    <r>
      <rPr>
        <sz val="10"/>
        <color rgb="FF000080"/>
        <rFont val="Calibri"/>
        <family val="2"/>
        <charset val="204"/>
        <scheme val="minor"/>
      </rPr>
      <t>Кислород технический газообразный ГОСТ 5583-78</t>
    </r>
  </si>
  <si>
    <r>
      <rPr>
        <vertAlign val="subscript"/>
        <sz val="10"/>
        <color rgb="FF000080"/>
        <rFont val="Calibri"/>
        <family val="2"/>
        <charset val="204"/>
        <scheme val="minor"/>
      </rPr>
      <t>м</t>
    </r>
    <r>
      <rPr>
        <sz val="10"/>
        <color rgb="FF000080"/>
        <rFont val="Calibri"/>
        <family val="2"/>
        <charset val="204"/>
        <scheme val="minor"/>
      </rPr>
      <t>3</t>
    </r>
  </si>
  <si>
    <r>
      <rPr>
        <sz val="10"/>
        <color rgb="FF000080"/>
        <rFont val="Calibri"/>
        <family val="2"/>
        <charset val="204"/>
        <scheme val="minor"/>
      </rPr>
      <t>Пропан-бутан, смесь техническая ГОСТ Р 52087-2018</t>
    </r>
  </si>
  <si>
    <r>
      <rPr>
        <sz val="10"/>
        <color rgb="FF000080"/>
        <rFont val="Calibri"/>
        <family val="2"/>
        <charset val="204"/>
        <scheme val="minor"/>
      </rPr>
      <t>Электроды диаметром 4 мм Э55 ГОСТ 9466-75</t>
    </r>
  </si>
  <si>
    <r>
      <rPr>
        <sz val="10"/>
        <color rgb="FF000080"/>
        <rFont val="Calibri"/>
        <family val="2"/>
        <charset val="204"/>
        <scheme val="minor"/>
      </rPr>
      <t>т</t>
    </r>
  </si>
  <si>
    <r>
      <rPr>
        <b/>
        <sz val="10"/>
        <rFont val="Calibri"/>
        <family val="2"/>
        <charset val="204"/>
        <scheme val="minor"/>
      </rPr>
      <t>Кран шаровой, фланцевый с электроприводом с КОФ (тип В) УПРС БИРС
12,5 БУИМ Ду-50 Ру-16</t>
    </r>
  </si>
  <si>
    <r>
      <rPr>
        <b/>
        <sz val="10"/>
        <rFont val="Calibri"/>
        <family val="2"/>
        <charset val="204"/>
        <scheme val="minor"/>
      </rPr>
      <t>Арматура приварная с электрическим приводом на условное давление до 4
МПа, диаметр условного прохода 32 мм. Монтаж оборудования</t>
    </r>
  </si>
  <si>
    <r>
      <rPr>
        <sz val="10"/>
        <color rgb="FF808080"/>
        <rFont val="Calibri"/>
        <family val="2"/>
        <charset val="204"/>
        <scheme val="minor"/>
      </rPr>
      <t>58.1</t>
    </r>
  </si>
  <si>
    <r>
      <rPr>
        <sz val="10"/>
        <color rgb="FF808080"/>
        <rFont val="Calibri"/>
        <family val="2"/>
        <charset val="204"/>
        <scheme val="minor"/>
      </rPr>
      <t>58.2</t>
    </r>
  </si>
  <si>
    <r>
      <rPr>
        <sz val="10"/>
        <color rgb="FF000080"/>
        <rFont val="Calibri"/>
        <family val="2"/>
        <charset val="204"/>
        <scheme val="minor"/>
      </rPr>
      <t>Краны на автомобильном ходу при работе на монтаже технологического оборудования максимальной грузоподъёмностью 10 т</t>
    </r>
  </si>
  <si>
    <r>
      <rPr>
        <sz val="10"/>
        <color rgb="FF808080"/>
        <rFont val="Calibri"/>
        <family val="2"/>
        <charset val="204"/>
        <scheme val="minor"/>
      </rPr>
      <t>58.3</t>
    </r>
  </si>
  <si>
    <r>
      <rPr>
        <sz val="10"/>
        <color rgb="FF000080"/>
        <rFont val="Calibri"/>
        <family val="2"/>
        <charset val="204"/>
        <scheme val="minor"/>
      </rPr>
      <t>Проволока сварочная легированная для сварки (наплавки) ГОСТ 2246-70 с омедненной
поверхностью диаметром 2 мм</t>
    </r>
  </si>
  <si>
    <r>
      <rPr>
        <sz val="10"/>
        <color rgb="FF000080"/>
        <rFont val="Calibri"/>
        <family val="2"/>
        <charset val="204"/>
        <scheme val="minor"/>
      </rPr>
      <t>Ацетилен технический газообразный ГОСТ 5457-75</t>
    </r>
  </si>
  <si>
    <r>
      <rPr>
        <b/>
        <sz val="10"/>
        <rFont val="Calibri"/>
        <family val="2"/>
        <charset val="204"/>
        <scheme val="minor"/>
      </rPr>
      <t>Кран шаровой, фланцевый с электроприводом с КОФ (тип В) УПРС БИРС
12,5 БУИМ Ду-25 Ру-16</t>
    </r>
  </si>
  <si>
    <t>Прибор, масса до 1,5 кг. Установка на резьбовых соединениях</t>
  </si>
  <si>
    <r>
      <rPr>
        <sz val="10"/>
        <color rgb="FF808080"/>
        <rFont val="Calibri"/>
        <family val="2"/>
        <charset val="204"/>
        <scheme val="minor"/>
      </rPr>
      <t>60.1</t>
    </r>
  </si>
  <si>
    <r>
      <rPr>
        <sz val="10"/>
        <color rgb="FF000080"/>
        <rFont val="Calibri"/>
        <family val="2"/>
        <charset val="204"/>
        <scheme val="minor"/>
      </rPr>
      <t>Затраты труда рабочих (средний разряд работы 4,2). Работы по монтажу оборудования</t>
    </r>
  </si>
  <si>
    <r>
      <rPr>
        <sz val="10"/>
        <color rgb="FF808080"/>
        <rFont val="Calibri"/>
        <family val="2"/>
        <charset val="204"/>
        <scheme val="minor"/>
      </rPr>
      <t>60.2</t>
    </r>
  </si>
  <si>
    <r>
      <rPr>
        <sz val="10"/>
        <color rgb="FF000080"/>
        <rFont val="Calibri"/>
        <family val="2"/>
        <charset val="204"/>
        <scheme val="minor"/>
      </rPr>
      <t>Прокладка паронитовая ГОСТ 481-80 ПОН 0,4-1,5</t>
    </r>
  </si>
  <si>
    <t>Манифольд двух вентильный 1/2 MNPT</t>
  </si>
  <si>
    <r>
      <rPr>
        <b/>
        <sz val="10"/>
        <rFont val="Calibri"/>
        <family val="2"/>
        <charset val="204"/>
        <scheme val="minor"/>
      </rPr>
      <t>Датчик давления (окруж. среда+4....+40 темп. раб. среды +4...+40) MNPT1/2"
Exd &lt;420 бар НАRT/4...20мА</t>
    </r>
  </si>
  <si>
    <r>
      <rPr>
        <b/>
        <sz val="10"/>
        <rFont val="Calibri"/>
        <family val="2"/>
        <charset val="204"/>
        <scheme val="minor"/>
      </rPr>
      <t>Датчик температуры (окруж.среда+4....+40 диапазон раб. среды +4...+25) L-
150 Шкала раб. среды 0...+100</t>
    </r>
  </si>
  <si>
    <t>Термометр (окруж.среда+4....+40 диапазон раб. среды +4...+40)</t>
  </si>
  <si>
    <t>Манометр (окруж. среда+4....+40, раб. среды +4...+40) 0...16 бар</t>
  </si>
  <si>
    <r>
      <rPr>
        <b/>
        <sz val="10"/>
        <rFont val="Calibri"/>
        <family val="2"/>
        <charset val="204"/>
        <scheme val="minor"/>
      </rPr>
      <t>Сигн-тор уровня (раб. среда+4...+40, раб давл.40бар,connection 1", сталь
316L) FTL41 L=200mm 316L 24VDC, Ехd</t>
    </r>
  </si>
  <si>
    <t>Измерительные линии 2 рабочая + 1 резервная</t>
  </si>
  <si>
    <t>Арматура фланцевая с электрическим приводом на условное давление до 4 МПа, диаметр условного прохода 200 мм. Монтаж оборудования</t>
  </si>
  <si>
    <r>
      <rPr>
        <sz val="10"/>
        <color rgb="FF808080"/>
        <rFont val="Calibri"/>
        <family val="2"/>
        <charset val="204"/>
        <scheme val="minor"/>
      </rPr>
      <t>67.1</t>
    </r>
  </si>
  <si>
    <r>
      <rPr>
        <sz val="10"/>
        <color rgb="FF808080"/>
        <rFont val="Calibri"/>
        <family val="2"/>
        <charset val="204"/>
        <scheme val="minor"/>
      </rPr>
      <t>67.2</t>
    </r>
  </si>
  <si>
    <r>
      <rPr>
        <sz val="10"/>
        <color rgb="FF808080"/>
        <rFont val="Calibri"/>
        <family val="2"/>
        <charset val="204"/>
        <scheme val="minor"/>
      </rPr>
      <t>67.3</t>
    </r>
  </si>
  <si>
    <r>
      <rPr>
        <b/>
        <sz val="10"/>
        <rFont val="Calibri"/>
        <family val="2"/>
        <charset val="204"/>
        <scheme val="minor"/>
      </rPr>
      <t>Кран шаровой, фланцевый с электроприводом с КОФ(тип В) УПРС БИРС
12,5 БУИМ Ду-200 Ру-16</t>
    </r>
  </si>
  <si>
    <r>
      <rPr>
        <b/>
        <sz val="10"/>
        <rFont val="Calibri"/>
        <family val="2"/>
        <charset val="204"/>
        <scheme val="minor"/>
      </rPr>
      <t>Кран шаровой, фланцевый с контролем протечек и эл. приводом УПРС
БИРС 12,5 БУИМ Ду-200 Ру-16</t>
    </r>
  </si>
  <si>
    <r>
      <rPr>
        <b/>
        <sz val="10"/>
        <rFont val="Calibri"/>
        <family val="2"/>
        <charset val="204"/>
        <scheme val="minor"/>
      </rPr>
      <t>Арматура фланцевая с ручным приводом или без привода водопроводная на условное давление до 4 МПа, диаметр условного прохода 50 мм. Монтаж
оборудования</t>
    </r>
  </si>
  <si>
    <r>
      <rPr>
        <sz val="10"/>
        <color rgb="FF808080"/>
        <rFont val="Calibri"/>
        <family val="2"/>
        <charset val="204"/>
        <scheme val="minor"/>
      </rPr>
      <t>70.1</t>
    </r>
  </si>
  <si>
    <r>
      <rPr>
        <sz val="10"/>
        <color rgb="FF808080"/>
        <rFont val="Calibri"/>
        <family val="2"/>
        <charset val="204"/>
        <scheme val="minor"/>
      </rPr>
      <t>70.2</t>
    </r>
  </si>
  <si>
    <r>
      <rPr>
        <sz val="10"/>
        <color rgb="FF808080"/>
        <rFont val="Calibri"/>
        <family val="2"/>
        <charset val="204"/>
        <scheme val="minor"/>
      </rPr>
      <t>70.3</t>
    </r>
  </si>
  <si>
    <t>Кран шаровой, фланцевый ручное УПРС БИРС с КОФ (тип В) Ду-50, Ру-16</t>
  </si>
  <si>
    <r>
      <rPr>
        <sz val="10"/>
        <color rgb="FF808080"/>
        <rFont val="Calibri"/>
        <family val="2"/>
        <charset val="204"/>
        <scheme val="minor"/>
      </rPr>
      <t>72.1</t>
    </r>
  </si>
  <si>
    <r>
      <rPr>
        <sz val="10"/>
        <color rgb="FF808080"/>
        <rFont val="Calibri"/>
        <family val="2"/>
        <charset val="204"/>
        <scheme val="minor"/>
      </rPr>
      <t>72.2</t>
    </r>
  </si>
  <si>
    <t>Кран шаровой, штуцерный ручной УПРС БИРС с КОФ (тип В) Ду-15, Ру-16</t>
  </si>
  <si>
    <r>
      <rPr>
        <sz val="10"/>
        <color rgb="FF808080"/>
        <rFont val="Calibri"/>
        <family val="2"/>
        <charset val="204"/>
        <scheme val="minor"/>
      </rPr>
      <t>74.1</t>
    </r>
  </si>
  <si>
    <r>
      <rPr>
        <sz val="10"/>
        <color rgb="FF808080"/>
        <rFont val="Calibri"/>
        <family val="2"/>
        <charset val="204"/>
        <scheme val="minor"/>
      </rPr>
      <t>74.2</t>
    </r>
  </si>
  <si>
    <r>
      <rPr>
        <sz val="10"/>
        <color rgb="FF808080"/>
        <rFont val="Calibri"/>
        <family val="2"/>
        <charset val="204"/>
        <scheme val="minor"/>
      </rPr>
      <t>74.3</t>
    </r>
  </si>
  <si>
    <t>Кран шаровой, фланцевый руч. (редуктор) УПРС БИРС с КОФ (тип В) Ду- 200, Ру-16</t>
  </si>
  <si>
    <t>Арматура фланцевая с ручным приводом или без привода водопроводная на условное давление до 4 МПа, диаметр условного прохода 200 мм. Монтаж оборудования</t>
  </si>
  <si>
    <r>
      <rPr>
        <sz val="10"/>
        <color rgb="FF808080"/>
        <rFont val="Calibri"/>
        <family val="2"/>
        <charset val="204"/>
        <scheme val="minor"/>
      </rPr>
      <t>76.1</t>
    </r>
  </si>
  <si>
    <r>
      <rPr>
        <sz val="10"/>
        <color rgb="FF808080"/>
        <rFont val="Calibri"/>
        <family val="2"/>
        <charset val="204"/>
        <scheme val="minor"/>
      </rPr>
      <t>76.2</t>
    </r>
  </si>
  <si>
    <r>
      <rPr>
        <sz val="10"/>
        <color rgb="FF808080"/>
        <rFont val="Calibri"/>
        <family val="2"/>
        <charset val="204"/>
        <scheme val="minor"/>
      </rPr>
      <t>76.3</t>
    </r>
  </si>
  <si>
    <r>
      <rPr>
        <b/>
        <sz val="10"/>
        <rFont val="Calibri"/>
        <family val="2"/>
        <charset val="204"/>
        <scheme val="minor"/>
      </rPr>
      <t>Фильтр сетчатый У-образный ФСУ. Ф.200.16.XЛ-1,0 с КОФ (тип В) Dу-200,
Pу-16</t>
    </r>
  </si>
  <si>
    <r>
      <rPr>
        <sz val="10"/>
        <color rgb="FF808080"/>
        <rFont val="Calibri"/>
        <family val="2"/>
        <charset val="204"/>
        <scheme val="minor"/>
      </rPr>
      <t>78.1</t>
    </r>
  </si>
  <si>
    <r>
      <rPr>
        <sz val="10"/>
        <color rgb="FF808080"/>
        <rFont val="Calibri"/>
        <family val="2"/>
        <charset val="204"/>
        <scheme val="minor"/>
      </rPr>
      <t>78.2</t>
    </r>
  </si>
  <si>
    <t>Манифольд 2-х вентильный 1/2NPT</t>
  </si>
  <si>
    <t>Манифольд MNPT1/2" 5-ти вентильный MNPT1/2"</t>
  </si>
  <si>
    <t>Датчик перепада давления (раб. среды +4...+40) MNPT1/2", Exd 300кПа, НАRT/4...20мА</t>
  </si>
  <si>
    <t>Датчик давления (окруж. среда+4....+40, темп. раб. среды +4...+40) MNPT1/2", Exd &lt;420 бар, НАRT/4...20мА</t>
  </si>
  <si>
    <t>Датчик температуры (окруж.среда+4....+40, диапазон раб. среды +4...+25) L- 150, Шкала раб. среды 0...+100</t>
  </si>
  <si>
    <t>Термометр (окруж.среда+4....+40, диапазон раб. среды +4...+40)</t>
  </si>
  <si>
    <r>
      <rPr>
        <b/>
        <sz val="10"/>
        <rFont val="Calibri"/>
        <family val="2"/>
        <charset val="204"/>
        <scheme val="minor"/>
      </rPr>
      <t>Регулятор расхода УПРС БИРС КПБФ (фланцевый) с электроприводом
УПРС БИРС 12,5 БУИМ Dу-200 Pу-16</t>
    </r>
  </si>
  <si>
    <r>
      <rPr>
        <sz val="10"/>
        <color rgb="FF808080"/>
        <rFont val="Calibri"/>
        <family val="2"/>
        <charset val="204"/>
        <scheme val="minor"/>
      </rPr>
      <t>87.1</t>
    </r>
  </si>
  <si>
    <r>
      <rPr>
        <sz val="10"/>
        <color rgb="FF808080"/>
        <rFont val="Calibri"/>
        <family val="2"/>
        <charset val="204"/>
        <scheme val="minor"/>
      </rPr>
      <t>87.2</t>
    </r>
  </si>
  <si>
    <r>
      <rPr>
        <sz val="10"/>
        <color rgb="FF808080"/>
        <rFont val="Calibri"/>
        <family val="2"/>
        <charset val="204"/>
        <scheme val="minor"/>
      </rPr>
      <t>87.3</t>
    </r>
  </si>
  <si>
    <t>Клапан обратный фланцевый Dу-200, Pу-16</t>
  </si>
  <si>
    <r>
      <rPr>
        <sz val="10"/>
        <color rgb="FF808080"/>
        <rFont val="Calibri"/>
        <family val="2"/>
        <charset val="204"/>
        <scheme val="minor"/>
      </rPr>
      <t>89.1</t>
    </r>
  </si>
  <si>
    <r>
      <rPr>
        <sz val="10"/>
        <color rgb="FF808080"/>
        <rFont val="Calibri"/>
        <family val="2"/>
        <charset val="204"/>
        <scheme val="minor"/>
      </rPr>
      <t>89.2</t>
    </r>
  </si>
  <si>
    <r>
      <rPr>
        <sz val="10"/>
        <color rgb="FF808080"/>
        <rFont val="Calibri"/>
        <family val="2"/>
        <charset val="204"/>
        <scheme val="minor"/>
      </rPr>
      <t>89.3</t>
    </r>
  </si>
  <si>
    <t>Клапан предохранительный латунный муфтовый, пружинный, регулируемый, прямого действия, Т до +150°С, PN 16 ГОСТ 31294-2005 DN 50</t>
  </si>
  <si>
    <t>Выходной коллектор</t>
  </si>
  <si>
    <r>
      <rPr>
        <sz val="10"/>
        <color rgb="FF808080"/>
        <rFont val="Calibri"/>
        <family val="2"/>
        <charset val="204"/>
        <scheme val="minor"/>
      </rPr>
      <t>91.1</t>
    </r>
  </si>
  <si>
    <r>
      <rPr>
        <sz val="10"/>
        <color rgb="FF808080"/>
        <rFont val="Calibri"/>
        <family val="2"/>
        <charset val="204"/>
        <scheme val="minor"/>
      </rPr>
      <t>91.2</t>
    </r>
  </si>
  <si>
    <r>
      <rPr>
        <sz val="10"/>
        <color rgb="FF808080"/>
        <rFont val="Calibri"/>
        <family val="2"/>
        <charset val="204"/>
        <scheme val="minor"/>
      </rPr>
      <t>91.3</t>
    </r>
  </si>
  <si>
    <r>
      <rPr>
        <sz val="10"/>
        <color rgb="FF808080"/>
        <rFont val="Calibri"/>
        <family val="2"/>
        <charset val="204"/>
        <scheme val="minor"/>
      </rPr>
      <t>93.1</t>
    </r>
  </si>
  <si>
    <r>
      <rPr>
        <sz val="10"/>
        <color rgb="FF808080"/>
        <rFont val="Calibri"/>
        <family val="2"/>
        <charset val="204"/>
        <scheme val="minor"/>
      </rPr>
      <t>93.2</t>
    </r>
  </si>
  <si>
    <r>
      <rPr>
        <sz val="10"/>
        <color rgb="FF808080"/>
        <rFont val="Calibri"/>
        <family val="2"/>
        <charset val="204"/>
        <scheme val="minor"/>
      </rPr>
      <t>93.3</t>
    </r>
  </si>
  <si>
    <t>Кран шаровой, фланцевый с электроприводом с КОФ (тип В) УПРС БИРС 12,5 БУИМ Ду-25 Ру-16</t>
  </si>
  <si>
    <r>
      <rPr>
        <sz val="10"/>
        <color rgb="FF808080"/>
        <rFont val="Calibri"/>
        <family val="2"/>
        <charset val="204"/>
        <scheme val="minor"/>
      </rPr>
      <t>95.1</t>
    </r>
  </si>
  <si>
    <r>
      <rPr>
        <sz val="10"/>
        <color rgb="FF808080"/>
        <rFont val="Calibri"/>
        <family val="2"/>
        <charset val="204"/>
        <scheme val="minor"/>
      </rPr>
      <t>95.2</t>
    </r>
  </si>
  <si>
    <t>Датчик давления (окруж. среда+4....+40 темп. раб. среды +4...+40) MNPT1/2" Exd &lt;420 бар НАRT/4...20мА</t>
  </si>
  <si>
    <r>
      <rPr>
        <b/>
        <sz val="10"/>
        <rFont val="Calibri"/>
        <family val="2"/>
        <charset val="204"/>
        <scheme val="minor"/>
      </rPr>
      <t>Пробоотборник автоматический (ЗОНДОВЫЙ на трубопровод Ду 300)
Отбор-А-Р-слив</t>
    </r>
  </si>
  <si>
    <t>Материалы</t>
  </si>
  <si>
    <r>
      <rPr>
        <b/>
        <sz val="10"/>
        <rFont val="Calibri"/>
        <family val="2"/>
        <charset val="204"/>
        <scheme val="minor"/>
      </rPr>
      <t>Тройник приварной бесшовный переходной ГОСТ 17380-2001 (ГОСТ 17376-
2001) размерами 325 х8,0-219х6,0 мм</t>
    </r>
  </si>
  <si>
    <t>Тройник 325х6 ст.09Г2С ГОСТ 17376-2002</t>
  </si>
  <si>
    <t>Тройник приварной бесшовный равнопроходной ГОСТ 17380-2001 (ГОСТ 17376-2001) размерами 219х6,0 мм</t>
  </si>
  <si>
    <t>Тройник приварной бесшовный равнопроходной ГОСТ 17380-2001 (ГОСТ 17376-2001) размерами 89х6,0 мм</t>
  </si>
  <si>
    <t>Тройник приварной бесшовный равнопроходной ГОСТ 17380-2001 (ГОСТ 17376-2001) размерами 57х5,0 мм</t>
  </si>
  <si>
    <r>
      <rPr>
        <b/>
        <sz val="10"/>
        <rFont val="Calibri"/>
        <family val="2"/>
        <charset val="204"/>
        <scheme val="minor"/>
      </rPr>
      <t>Тройник приварной бесшовный равнопроходной ГОСТ 17380-2001 (ГОСТ
17376-2001) размерами 20х3,0 мм</t>
    </r>
  </si>
  <si>
    <t>Отвод бесшовный приварной крутоизогнутый 90°, наружным диаметром от 114 до 1220 мм ГОСТ 17380-2001 (ГОСТ 17375-2001) размерами 219 х6,0 мм</t>
  </si>
  <si>
    <t>Отвод бесшовный приварной крутоизогнутый 90°, наружным диаметром от 15 до 114 мм ГОСТ 17380-2001 (ГОСТ 17375-2001) размерами 89х5,0 мм</t>
  </si>
  <si>
    <t>Отвод бесшовный приварной крутоизогнутый 90°, наружным диаметром от 15 до 114 мм ГОСТ 17380-2001 (ГОСТ 17375-2001) размерами 57х5,0 мм</t>
  </si>
  <si>
    <t>Отвод бесшовный приварной крутоизогнутый 90°, наружным диаметром от 15 до 114 мм ГОСТ 17380-2001 (ГОСТ 17375-2001) размерами 32х3,0 мм</t>
  </si>
  <si>
    <t>Отвод бесшовный приварной крутоизогнутый 90°, наружным диаметром от 15 до 114 мм ГОСТ 17380-2001 (ГОСТ 17375-2001) размерами 20х3,0 мм</t>
  </si>
  <si>
    <r>
      <rPr>
        <b/>
        <sz val="10"/>
        <rFont val="Calibri"/>
        <family val="2"/>
        <charset val="204"/>
        <scheme val="minor"/>
      </rPr>
      <t>Труба стальная бесшовная горячедеформированная из стали марки 15, 20
диаметром от 114 до 426 мм ГОСТ 8731-74 размерами 325х8,0 мм</t>
    </r>
  </si>
  <si>
    <t>м</t>
  </si>
  <si>
    <r>
      <rPr>
        <b/>
        <sz val="10"/>
        <rFont val="Calibri"/>
        <family val="2"/>
        <charset val="204"/>
        <scheme val="minor"/>
      </rPr>
      <t>Труба стальная бесшовная горячедеформированная из стали марки 15, 20
диаметром от 114 до 426 мм ГОСТ 8731-74 размерами 219х6,0 мм</t>
    </r>
  </si>
  <si>
    <t>Труба стальная бесшовная горячедеформированная из стали марки 15, 20 диаметром от 20 до 108 мм ГОСТ 8731-74 размерами 57х4,5 мм</t>
  </si>
  <si>
    <t>Труба стальная бесшовная горячедеформированная из стали марки 15, 20 диаметром от 20 до 108 мм ГОСТ 8731-74 размерами 32х3,5 мм</t>
  </si>
  <si>
    <t>Труба стальная бесшовная горячедеформированная из стали марки 15, 20 диаметром от 20 до 108 мм ГОСТ 8731-74 размерами 20х3,0 мм</t>
  </si>
  <si>
    <t>Переход концентрический приварной из углеродистой и низколегированной стали, наружным диаметром от 32 до 159 мм ГОСТ 17380-2001 (ГОСТ 17378- 2001) размерами 57х3,0-32х3,0 мм</t>
  </si>
  <si>
    <r>
      <rPr>
        <b/>
        <sz val="10"/>
        <rFont val="Calibri"/>
        <family val="2"/>
        <charset val="204"/>
        <scheme val="minor"/>
      </rPr>
      <t>Переход концентрический приварной из углеродистой и низколегированной стали, наружным диаметром от 32 до 159 мм ГОСТ 17380-2001 (ГОСТ 17378-
2001) размерами 89х4,0-57х4,0 мм</t>
    </r>
  </si>
  <si>
    <t>Итого: СИКНП, Причал №1</t>
  </si>
  <si>
    <r>
      <rPr>
        <i/>
        <sz val="10"/>
        <color rgb="FF333333"/>
        <rFont val="Calibri"/>
        <family val="2"/>
        <charset val="204"/>
        <scheme val="minor"/>
      </rPr>
      <t>из них:</t>
    </r>
  </si>
  <si>
    <t>нормативная трудоемкость</t>
  </si>
  <si>
    <t>чел.-ч</t>
  </si>
  <si>
    <t>СИКНП, Причал №3</t>
  </si>
  <si>
    <r>
      <rPr>
        <sz val="10"/>
        <color rgb="FF808080"/>
        <rFont val="Calibri"/>
        <family val="2"/>
        <charset val="204"/>
        <scheme val="minor"/>
      </rPr>
      <t>119.1</t>
    </r>
  </si>
  <si>
    <r>
      <rPr>
        <sz val="10"/>
        <color rgb="FF959595"/>
        <rFont val="Calibri"/>
        <family val="2"/>
        <charset val="204"/>
        <scheme val="minor"/>
      </rPr>
      <t>119.1.1</t>
    </r>
  </si>
  <si>
    <r>
      <rPr>
        <sz val="10"/>
        <color rgb="FF808080"/>
        <rFont val="Calibri"/>
        <family val="2"/>
        <charset val="204"/>
        <scheme val="minor"/>
      </rPr>
      <t>119.2</t>
    </r>
  </si>
  <si>
    <r>
      <rPr>
        <sz val="10"/>
        <color rgb="FF959595"/>
        <rFont val="Calibri"/>
        <family val="2"/>
        <charset val="204"/>
        <scheme val="minor"/>
      </rPr>
      <t>119.2.1</t>
    </r>
  </si>
  <si>
    <r>
      <rPr>
        <sz val="10"/>
        <color rgb="FF959595"/>
        <rFont val="Calibri"/>
        <family val="2"/>
        <charset val="204"/>
        <scheme val="minor"/>
      </rPr>
      <t>119.2.2</t>
    </r>
  </si>
  <si>
    <r>
      <rPr>
        <sz val="10"/>
        <color rgb="FF808080"/>
        <rFont val="Calibri"/>
        <family val="2"/>
        <charset val="204"/>
        <scheme val="minor"/>
      </rPr>
      <t>119.3</t>
    </r>
  </si>
  <si>
    <r>
      <rPr>
        <sz val="10"/>
        <color rgb="FF959595"/>
        <rFont val="Calibri"/>
        <family val="2"/>
        <charset val="204"/>
        <scheme val="minor"/>
      </rPr>
      <t>119.3.1</t>
    </r>
  </si>
  <si>
    <r>
      <rPr>
        <b/>
        <sz val="10"/>
        <rFont val="Calibri"/>
        <family val="2"/>
        <charset val="204"/>
        <scheme val="minor"/>
      </rPr>
      <t>Арматура приварная с электрическим приводом на условное давление до 4
МПа, диаметр условного прохода 50 мм. Монтаж оборудования</t>
    </r>
  </si>
  <si>
    <r>
      <rPr>
        <sz val="10"/>
        <color rgb="FF808080"/>
        <rFont val="Calibri"/>
        <family val="2"/>
        <charset val="204"/>
        <scheme val="minor"/>
      </rPr>
      <t>121.1</t>
    </r>
  </si>
  <si>
    <r>
      <rPr>
        <sz val="10"/>
        <color rgb="FF959595"/>
        <rFont val="Calibri"/>
        <family val="2"/>
        <charset val="204"/>
        <scheme val="minor"/>
      </rPr>
      <t>121.1.1</t>
    </r>
  </si>
  <si>
    <r>
      <rPr>
        <sz val="10"/>
        <color rgb="FF808080"/>
        <rFont val="Calibri"/>
        <family val="2"/>
        <charset val="204"/>
        <scheme val="minor"/>
      </rPr>
      <t>121.2</t>
    </r>
  </si>
  <si>
    <r>
      <rPr>
        <sz val="10"/>
        <color rgb="FF959595"/>
        <rFont val="Calibri"/>
        <family val="2"/>
        <charset val="204"/>
        <scheme val="minor"/>
      </rPr>
      <t>121.2.1</t>
    </r>
  </si>
  <si>
    <r>
      <rPr>
        <sz val="10"/>
        <color rgb="FF959595"/>
        <rFont val="Calibri"/>
        <family val="2"/>
        <charset val="204"/>
        <scheme val="minor"/>
      </rPr>
      <t>121.2.2</t>
    </r>
  </si>
  <si>
    <r>
      <rPr>
        <sz val="10"/>
        <color rgb="FF959595"/>
        <rFont val="Calibri"/>
        <family val="2"/>
        <charset val="204"/>
        <scheme val="minor"/>
      </rPr>
      <t>121.2.3</t>
    </r>
  </si>
  <si>
    <r>
      <rPr>
        <sz val="10"/>
        <color rgb="FF808080"/>
        <rFont val="Calibri"/>
        <family val="2"/>
        <charset val="204"/>
        <scheme val="minor"/>
      </rPr>
      <t>121.3</t>
    </r>
  </si>
  <si>
    <r>
      <rPr>
        <sz val="10"/>
        <color rgb="FF959595"/>
        <rFont val="Calibri"/>
        <family val="2"/>
        <charset val="204"/>
        <scheme val="minor"/>
      </rPr>
      <t>121.3.1</t>
    </r>
  </si>
  <si>
    <r>
      <rPr>
        <sz val="10"/>
        <color rgb="FF959595"/>
        <rFont val="Calibri"/>
        <family val="2"/>
        <charset val="204"/>
        <scheme val="minor"/>
      </rPr>
      <t>121.3.2</t>
    </r>
  </si>
  <si>
    <r>
      <rPr>
        <sz val="10"/>
        <color rgb="FF959595"/>
        <rFont val="Calibri"/>
        <family val="2"/>
        <charset val="204"/>
        <scheme val="minor"/>
      </rPr>
      <t>121.3.3</t>
    </r>
  </si>
  <si>
    <t>Арматура приварная с электрическим приводом на условное давление до 4 МПа, диаметр условного прохода 32 мм. Монтаж оборудования</t>
  </si>
  <si>
    <r>
      <rPr>
        <sz val="10"/>
        <color rgb="FF808080"/>
        <rFont val="Calibri"/>
        <family val="2"/>
        <charset val="204"/>
        <scheme val="minor"/>
      </rPr>
      <t>123.1</t>
    </r>
  </si>
  <si>
    <r>
      <rPr>
        <sz val="10"/>
        <color rgb="FF959595"/>
        <rFont val="Calibri"/>
        <family val="2"/>
        <charset val="204"/>
        <scheme val="minor"/>
      </rPr>
      <t>123.1.1</t>
    </r>
  </si>
  <si>
    <r>
      <rPr>
        <sz val="10"/>
        <color rgb="FF808080"/>
        <rFont val="Calibri"/>
        <family val="2"/>
        <charset val="204"/>
        <scheme val="minor"/>
      </rPr>
      <t>123.2</t>
    </r>
  </si>
  <si>
    <r>
      <rPr>
        <sz val="10"/>
        <color rgb="FF959595"/>
        <rFont val="Calibri"/>
        <family val="2"/>
        <charset val="204"/>
        <scheme val="minor"/>
      </rPr>
      <t>123.2.1</t>
    </r>
  </si>
  <si>
    <r>
      <rPr>
        <sz val="10"/>
        <color rgb="FF959595"/>
        <rFont val="Calibri"/>
        <family val="2"/>
        <charset val="204"/>
        <scheme val="minor"/>
      </rPr>
      <t>123.2.2</t>
    </r>
  </si>
  <si>
    <r>
      <rPr>
        <sz val="10"/>
        <color rgb="FF959595"/>
        <rFont val="Calibri"/>
        <family val="2"/>
        <charset val="204"/>
        <scheme val="minor"/>
      </rPr>
      <t>123.2.3</t>
    </r>
  </si>
  <si>
    <r>
      <rPr>
        <sz val="10"/>
        <color rgb="FF808080"/>
        <rFont val="Calibri"/>
        <family val="2"/>
        <charset val="204"/>
        <scheme val="minor"/>
      </rPr>
      <t>123.3</t>
    </r>
  </si>
  <si>
    <r>
      <rPr>
        <sz val="10"/>
        <color rgb="FF959595"/>
        <rFont val="Calibri"/>
        <family val="2"/>
        <charset val="204"/>
        <scheme val="minor"/>
      </rPr>
      <t>123.3.1</t>
    </r>
  </si>
  <si>
    <r>
      <rPr>
        <sz val="10"/>
        <color rgb="FF959595"/>
        <rFont val="Calibri"/>
        <family val="2"/>
        <charset val="204"/>
        <scheme val="minor"/>
      </rPr>
      <t>123.3.2</t>
    </r>
  </si>
  <si>
    <r>
      <rPr>
        <sz val="10"/>
        <color rgb="FF959595"/>
        <rFont val="Calibri"/>
        <family val="2"/>
        <charset val="204"/>
        <scheme val="minor"/>
      </rPr>
      <t>123.3.3</t>
    </r>
  </si>
  <si>
    <r>
      <rPr>
        <sz val="10"/>
        <color rgb="FF959595"/>
        <rFont val="Calibri"/>
        <family val="2"/>
        <charset val="204"/>
        <scheme val="minor"/>
      </rPr>
      <t>123.3.4</t>
    </r>
  </si>
  <si>
    <r>
      <rPr>
        <sz val="10"/>
        <color rgb="FF808080"/>
        <rFont val="Calibri"/>
        <family val="2"/>
        <charset val="204"/>
        <scheme val="minor"/>
      </rPr>
      <t>125.1</t>
    </r>
  </si>
  <si>
    <r>
      <rPr>
        <sz val="10"/>
        <color rgb="FF959595"/>
        <rFont val="Calibri"/>
        <family val="2"/>
        <charset val="204"/>
        <scheme val="minor"/>
      </rPr>
      <t>125.1.1</t>
    </r>
  </si>
  <si>
    <r>
      <rPr>
        <sz val="10"/>
        <color rgb="FF808080"/>
        <rFont val="Calibri"/>
        <family val="2"/>
        <charset val="204"/>
        <scheme val="minor"/>
      </rPr>
      <t>125.2</t>
    </r>
  </si>
  <si>
    <r>
      <rPr>
        <sz val="10"/>
        <color rgb="FF959595"/>
        <rFont val="Calibri"/>
        <family val="2"/>
        <charset val="204"/>
        <scheme val="minor"/>
      </rPr>
      <t>125.2.1</t>
    </r>
  </si>
  <si>
    <t>Сигн-тор уровня (раб. среда+4...+40, раб давл.40бар,connection 1", сталь 316L) FTL41 L=200mm 316L 24VDC, Ехd</t>
  </si>
  <si>
    <t>Измерительные линии 1 рабочая + 1 резервная</t>
  </si>
  <si>
    <r>
      <rPr>
        <sz val="10"/>
        <color rgb="FF808080"/>
        <rFont val="Calibri"/>
        <family val="2"/>
        <charset val="204"/>
        <scheme val="minor"/>
      </rPr>
      <t>132.1</t>
    </r>
  </si>
  <si>
    <r>
      <rPr>
        <sz val="10"/>
        <color rgb="FF959595"/>
        <rFont val="Calibri"/>
        <family val="2"/>
        <charset val="204"/>
        <scheme val="minor"/>
      </rPr>
      <t>132.1.1</t>
    </r>
  </si>
  <si>
    <r>
      <rPr>
        <sz val="10"/>
        <color rgb="FF808080"/>
        <rFont val="Calibri"/>
        <family val="2"/>
        <charset val="204"/>
        <scheme val="minor"/>
      </rPr>
      <t>132.2</t>
    </r>
  </si>
  <si>
    <r>
      <rPr>
        <sz val="10"/>
        <color rgb="FF959595"/>
        <rFont val="Calibri"/>
        <family val="2"/>
        <charset val="204"/>
        <scheme val="minor"/>
      </rPr>
      <t>132.2.1</t>
    </r>
  </si>
  <si>
    <r>
      <rPr>
        <sz val="10"/>
        <color rgb="FF959595"/>
        <rFont val="Calibri"/>
        <family val="2"/>
        <charset val="204"/>
        <scheme val="minor"/>
      </rPr>
      <t>132.2.2</t>
    </r>
  </si>
  <si>
    <r>
      <rPr>
        <sz val="10"/>
        <color rgb="FF808080"/>
        <rFont val="Calibri"/>
        <family val="2"/>
        <charset val="204"/>
        <scheme val="minor"/>
      </rPr>
      <t>132.3</t>
    </r>
  </si>
  <si>
    <r>
      <rPr>
        <sz val="10"/>
        <color rgb="FF959595"/>
        <rFont val="Calibri"/>
        <family val="2"/>
        <charset val="204"/>
        <scheme val="minor"/>
      </rPr>
      <t>132.3.1</t>
    </r>
  </si>
  <si>
    <t>Кран шаровой, фланцевый с электроприводом с КОФ(тип В) УПРС БИРС 12,5 БУИМ Ду-200 Ру-16</t>
  </si>
  <si>
    <t>Кран шаровой, фланцевый с контролем протечек и эл. приводом УПРС БИРС 12,5 БУИМ Ду-200 Ру-16</t>
  </si>
  <si>
    <r>
      <rPr>
        <sz val="10"/>
        <color rgb="FF808080"/>
        <rFont val="Calibri"/>
        <family val="2"/>
        <charset val="204"/>
        <scheme val="minor"/>
      </rPr>
      <t>135.1</t>
    </r>
  </si>
  <si>
    <r>
      <rPr>
        <sz val="10"/>
        <color rgb="FF959595"/>
        <rFont val="Calibri"/>
        <family val="2"/>
        <charset val="204"/>
        <scheme val="minor"/>
      </rPr>
      <t>135.1.1</t>
    </r>
  </si>
  <si>
    <r>
      <rPr>
        <sz val="10"/>
        <color rgb="FF808080"/>
        <rFont val="Calibri"/>
        <family val="2"/>
        <charset val="204"/>
        <scheme val="minor"/>
      </rPr>
      <t>135.2</t>
    </r>
  </si>
  <si>
    <r>
      <rPr>
        <sz val="10"/>
        <color rgb="FF959595"/>
        <rFont val="Calibri"/>
        <family val="2"/>
        <charset val="204"/>
        <scheme val="minor"/>
      </rPr>
      <t>135.2.1</t>
    </r>
  </si>
  <si>
    <r>
      <rPr>
        <sz val="10"/>
        <color rgb="FF959595"/>
        <rFont val="Calibri"/>
        <family val="2"/>
        <charset val="204"/>
        <scheme val="minor"/>
      </rPr>
      <t>135.2.2</t>
    </r>
  </si>
  <si>
    <r>
      <rPr>
        <sz val="10"/>
        <color rgb="FF808080"/>
        <rFont val="Calibri"/>
        <family val="2"/>
        <charset val="204"/>
        <scheme val="minor"/>
      </rPr>
      <t>135.3</t>
    </r>
  </si>
  <si>
    <r>
      <rPr>
        <sz val="10"/>
        <color rgb="FF959595"/>
        <rFont val="Calibri"/>
        <family val="2"/>
        <charset val="204"/>
        <scheme val="minor"/>
      </rPr>
      <t>135.3.1</t>
    </r>
  </si>
  <si>
    <t>Арматура фланцевая с ручным приводом или без привода водопроводная на условное давление до 4 МПа, диаметр условного прохода 15 мм. Монтаж оборудования</t>
  </si>
  <si>
    <r>
      <rPr>
        <sz val="10"/>
        <color rgb="FF808080"/>
        <rFont val="Calibri"/>
        <family val="2"/>
        <charset val="204"/>
        <scheme val="minor"/>
      </rPr>
      <t>137.1</t>
    </r>
  </si>
  <si>
    <r>
      <rPr>
        <sz val="10"/>
        <color rgb="FF959595"/>
        <rFont val="Calibri"/>
        <family val="2"/>
        <charset val="204"/>
        <scheme val="minor"/>
      </rPr>
      <t>137.1.1</t>
    </r>
  </si>
  <si>
    <r>
      <rPr>
        <sz val="10"/>
        <color rgb="FF808080"/>
        <rFont val="Calibri"/>
        <family val="2"/>
        <charset val="204"/>
        <scheme val="minor"/>
      </rPr>
      <t>137.2</t>
    </r>
  </si>
  <si>
    <r>
      <rPr>
        <sz val="10"/>
        <color rgb="FF959595"/>
        <rFont val="Calibri"/>
        <family val="2"/>
        <charset val="204"/>
        <scheme val="minor"/>
      </rPr>
      <t>137.2.1</t>
    </r>
  </si>
  <si>
    <r>
      <rPr>
        <sz val="10"/>
        <color rgb="FF808080"/>
        <rFont val="Calibri"/>
        <family val="2"/>
        <charset val="204"/>
        <scheme val="minor"/>
      </rPr>
      <t>139.1</t>
    </r>
  </si>
  <si>
    <r>
      <rPr>
        <sz val="10"/>
        <color rgb="FF959595"/>
        <rFont val="Calibri"/>
        <family val="2"/>
        <charset val="204"/>
        <scheme val="minor"/>
      </rPr>
      <t>139.1.1</t>
    </r>
  </si>
  <si>
    <r>
      <rPr>
        <sz val="10"/>
        <color rgb="FF808080"/>
        <rFont val="Calibri"/>
        <family val="2"/>
        <charset val="204"/>
        <scheme val="minor"/>
      </rPr>
      <t>139.2</t>
    </r>
  </si>
  <si>
    <r>
      <rPr>
        <sz val="10"/>
        <color rgb="FF959595"/>
        <rFont val="Calibri"/>
        <family val="2"/>
        <charset val="204"/>
        <scheme val="minor"/>
      </rPr>
      <t>139.2.1</t>
    </r>
  </si>
  <si>
    <r>
      <rPr>
        <sz val="10"/>
        <color rgb="FF959595"/>
        <rFont val="Calibri"/>
        <family val="2"/>
        <charset val="204"/>
        <scheme val="minor"/>
      </rPr>
      <t>139.2.2</t>
    </r>
  </si>
  <si>
    <r>
      <rPr>
        <sz val="10"/>
        <color rgb="FF808080"/>
        <rFont val="Calibri"/>
        <family val="2"/>
        <charset val="204"/>
        <scheme val="minor"/>
      </rPr>
      <t>139.3</t>
    </r>
  </si>
  <si>
    <r>
      <rPr>
        <sz val="10"/>
        <color rgb="FF959595"/>
        <rFont val="Calibri"/>
        <family val="2"/>
        <charset val="204"/>
        <scheme val="minor"/>
      </rPr>
      <t>139.3.1</t>
    </r>
  </si>
  <si>
    <r>
      <rPr>
        <b/>
        <sz val="10"/>
        <rFont val="Calibri"/>
        <family val="2"/>
        <charset val="204"/>
        <scheme val="minor"/>
      </rPr>
      <t>Кран шаровой, фланцевый руч. (редуктор) УПРС БИРС с КОФ (тип В) Ду-
200, Ру-16</t>
    </r>
  </si>
  <si>
    <r>
      <rPr>
        <sz val="10"/>
        <color rgb="FF808080"/>
        <rFont val="Calibri"/>
        <family val="2"/>
        <charset val="204"/>
        <scheme val="minor"/>
      </rPr>
      <t>141.1</t>
    </r>
  </si>
  <si>
    <r>
      <rPr>
        <sz val="10"/>
        <color rgb="FF959595"/>
        <rFont val="Calibri"/>
        <family val="2"/>
        <charset val="204"/>
        <scheme val="minor"/>
      </rPr>
      <t>141.1.1</t>
    </r>
  </si>
  <si>
    <r>
      <rPr>
        <sz val="10"/>
        <color rgb="FF808080"/>
        <rFont val="Calibri"/>
        <family val="2"/>
        <charset val="204"/>
        <scheme val="minor"/>
      </rPr>
      <t>141.2</t>
    </r>
  </si>
  <si>
    <r>
      <rPr>
        <sz val="10"/>
        <color rgb="FF959595"/>
        <rFont val="Calibri"/>
        <family val="2"/>
        <charset val="204"/>
        <scheme val="minor"/>
      </rPr>
      <t>141.2.1</t>
    </r>
  </si>
  <si>
    <r>
      <rPr>
        <sz val="10"/>
        <color rgb="FF959595"/>
        <rFont val="Calibri"/>
        <family val="2"/>
        <charset val="204"/>
        <scheme val="minor"/>
      </rPr>
      <t>141.2.2</t>
    </r>
  </si>
  <si>
    <r>
      <rPr>
        <sz val="10"/>
        <color rgb="FF808080"/>
        <rFont val="Calibri"/>
        <family val="2"/>
        <charset val="204"/>
        <scheme val="minor"/>
      </rPr>
      <t>141.3</t>
    </r>
  </si>
  <si>
    <r>
      <rPr>
        <sz val="10"/>
        <color rgb="FF959595"/>
        <rFont val="Calibri"/>
        <family val="2"/>
        <charset val="204"/>
        <scheme val="minor"/>
      </rPr>
      <t>141.3.1</t>
    </r>
  </si>
  <si>
    <r>
      <rPr>
        <sz val="10"/>
        <color rgb="FF808080"/>
        <rFont val="Calibri"/>
        <family val="2"/>
        <charset val="204"/>
        <scheme val="minor"/>
      </rPr>
      <t>143.1</t>
    </r>
  </si>
  <si>
    <r>
      <rPr>
        <sz val="10"/>
        <color rgb="FF959595"/>
        <rFont val="Calibri"/>
        <family val="2"/>
        <charset val="204"/>
        <scheme val="minor"/>
      </rPr>
      <t>143.1.1</t>
    </r>
  </si>
  <si>
    <r>
      <rPr>
        <sz val="10"/>
        <color rgb="FF808080"/>
        <rFont val="Calibri"/>
        <family val="2"/>
        <charset val="204"/>
        <scheme val="minor"/>
      </rPr>
      <t>143.2</t>
    </r>
  </si>
  <si>
    <r>
      <rPr>
        <sz val="10"/>
        <color rgb="FF959595"/>
        <rFont val="Calibri"/>
        <family val="2"/>
        <charset val="204"/>
        <scheme val="minor"/>
      </rPr>
      <t>143.2.1</t>
    </r>
  </si>
  <si>
    <r>
      <rPr>
        <b/>
        <sz val="10"/>
        <rFont val="Calibri"/>
        <family val="2"/>
        <charset val="204"/>
        <scheme val="minor"/>
      </rPr>
      <t>Датчик перепада давления (раб. среды +4...+40) MNPT1/2", Exd 300кПа,
НАRT/4...20мА</t>
    </r>
  </si>
  <si>
    <r>
      <rPr>
        <b/>
        <sz val="10"/>
        <rFont val="Calibri"/>
        <family val="2"/>
        <charset val="204"/>
        <scheme val="minor"/>
      </rPr>
      <t>Датчик давления (окруж. среда+4....+40, темп. раб. среды +4...+40) MNPT1/2",
Exd &lt;420 бар, НАRT/4...20мА</t>
    </r>
  </si>
  <si>
    <r>
      <rPr>
        <b/>
        <sz val="10"/>
        <rFont val="Calibri"/>
        <family val="2"/>
        <charset val="204"/>
        <scheme val="minor"/>
      </rPr>
      <t>Датчик температуры (окруж.среда+4....+40, диапазон раб. среды +4...+25) L-
150, Шкала раб. среды 0...+100</t>
    </r>
  </si>
  <si>
    <r>
      <rPr>
        <sz val="10"/>
        <color rgb="FF808080"/>
        <rFont val="Calibri"/>
        <family val="2"/>
        <charset val="204"/>
        <scheme val="minor"/>
      </rPr>
      <t>152.1</t>
    </r>
  </si>
  <si>
    <r>
      <rPr>
        <sz val="10"/>
        <color rgb="FF959595"/>
        <rFont val="Calibri"/>
        <family val="2"/>
        <charset val="204"/>
        <scheme val="minor"/>
      </rPr>
      <t>152.1.1</t>
    </r>
  </si>
  <si>
    <r>
      <rPr>
        <sz val="10"/>
        <color rgb="FF808080"/>
        <rFont val="Calibri"/>
        <family val="2"/>
        <charset val="204"/>
        <scheme val="minor"/>
      </rPr>
      <t>152.2</t>
    </r>
  </si>
  <si>
    <r>
      <rPr>
        <sz val="10"/>
        <color rgb="FF959595"/>
        <rFont val="Calibri"/>
        <family val="2"/>
        <charset val="204"/>
        <scheme val="minor"/>
      </rPr>
      <t>152.2.1</t>
    </r>
  </si>
  <si>
    <r>
      <rPr>
        <sz val="10"/>
        <color rgb="FF959595"/>
        <rFont val="Calibri"/>
        <family val="2"/>
        <charset val="204"/>
        <scheme val="minor"/>
      </rPr>
      <t>152.2.2</t>
    </r>
  </si>
  <si>
    <r>
      <rPr>
        <sz val="10"/>
        <color rgb="FF808080"/>
        <rFont val="Calibri"/>
        <family val="2"/>
        <charset val="204"/>
        <scheme val="minor"/>
      </rPr>
      <t>152.3</t>
    </r>
  </si>
  <si>
    <r>
      <rPr>
        <sz val="10"/>
        <color rgb="FF959595"/>
        <rFont val="Calibri"/>
        <family val="2"/>
        <charset val="204"/>
        <scheme val="minor"/>
      </rPr>
      <t>152.3.1</t>
    </r>
  </si>
  <si>
    <r>
      <rPr>
        <sz val="10"/>
        <color rgb="FF808080"/>
        <rFont val="Calibri"/>
        <family val="2"/>
        <charset val="204"/>
        <scheme val="minor"/>
      </rPr>
      <t>154.1</t>
    </r>
  </si>
  <si>
    <r>
      <rPr>
        <sz val="10"/>
        <color rgb="FF959595"/>
        <rFont val="Calibri"/>
        <family val="2"/>
        <charset val="204"/>
        <scheme val="minor"/>
      </rPr>
      <t>154.1.1</t>
    </r>
  </si>
  <si>
    <r>
      <rPr>
        <sz val="10"/>
        <color rgb="FF808080"/>
        <rFont val="Calibri"/>
        <family val="2"/>
        <charset val="204"/>
        <scheme val="minor"/>
      </rPr>
      <t>154.2</t>
    </r>
  </si>
  <si>
    <r>
      <rPr>
        <sz val="10"/>
        <color rgb="FF959595"/>
        <rFont val="Calibri"/>
        <family val="2"/>
        <charset val="204"/>
        <scheme val="minor"/>
      </rPr>
      <t>154.2.1</t>
    </r>
  </si>
  <si>
    <r>
      <rPr>
        <sz val="10"/>
        <color rgb="FF959595"/>
        <rFont val="Calibri"/>
        <family val="2"/>
        <charset val="204"/>
        <scheme val="minor"/>
      </rPr>
      <t>154.2.2</t>
    </r>
  </si>
  <si>
    <r>
      <rPr>
        <sz val="10"/>
        <color rgb="FF808080"/>
        <rFont val="Calibri"/>
        <family val="2"/>
        <charset val="204"/>
        <scheme val="minor"/>
      </rPr>
      <t>154.3</t>
    </r>
  </si>
  <si>
    <r>
      <rPr>
        <sz val="10"/>
        <color rgb="FF959595"/>
        <rFont val="Calibri"/>
        <family val="2"/>
        <charset val="204"/>
        <scheme val="minor"/>
      </rPr>
      <t>154.3.1</t>
    </r>
  </si>
  <si>
    <r>
      <rPr>
        <sz val="10"/>
        <color rgb="FF808080"/>
        <rFont val="Calibri"/>
        <family val="2"/>
        <charset val="204"/>
        <scheme val="minor"/>
      </rPr>
      <t>156.1</t>
    </r>
  </si>
  <si>
    <r>
      <rPr>
        <sz val="10"/>
        <color rgb="FF959595"/>
        <rFont val="Calibri"/>
        <family val="2"/>
        <charset val="204"/>
        <scheme val="minor"/>
      </rPr>
      <t>156.1.1</t>
    </r>
  </si>
  <si>
    <r>
      <rPr>
        <sz val="10"/>
        <color rgb="FF808080"/>
        <rFont val="Calibri"/>
        <family val="2"/>
        <charset val="204"/>
        <scheme val="minor"/>
      </rPr>
      <t>156.2</t>
    </r>
  </si>
  <si>
    <r>
      <rPr>
        <sz val="10"/>
        <color rgb="FF959595"/>
        <rFont val="Calibri"/>
        <family val="2"/>
        <charset val="204"/>
        <scheme val="minor"/>
      </rPr>
      <t>156.2.1</t>
    </r>
  </si>
  <si>
    <r>
      <rPr>
        <sz val="10"/>
        <color rgb="FF959595"/>
        <rFont val="Calibri"/>
        <family val="2"/>
        <charset val="204"/>
        <scheme val="minor"/>
      </rPr>
      <t>156.2.2</t>
    </r>
  </si>
  <si>
    <r>
      <rPr>
        <sz val="10"/>
        <color rgb="FF808080"/>
        <rFont val="Calibri"/>
        <family val="2"/>
        <charset val="204"/>
        <scheme val="minor"/>
      </rPr>
      <t>156.3</t>
    </r>
  </si>
  <si>
    <r>
      <rPr>
        <sz val="10"/>
        <color rgb="FF959595"/>
        <rFont val="Calibri"/>
        <family val="2"/>
        <charset val="204"/>
        <scheme val="minor"/>
      </rPr>
      <t>156.3.1</t>
    </r>
  </si>
  <si>
    <r>
      <rPr>
        <sz val="10"/>
        <color rgb="FF808080"/>
        <rFont val="Calibri"/>
        <family val="2"/>
        <charset val="204"/>
        <scheme val="minor"/>
      </rPr>
      <t>158.1</t>
    </r>
  </si>
  <si>
    <r>
      <rPr>
        <sz val="10"/>
        <color rgb="FF959595"/>
        <rFont val="Calibri"/>
        <family val="2"/>
        <charset val="204"/>
        <scheme val="minor"/>
      </rPr>
      <t>158.1.1</t>
    </r>
  </si>
  <si>
    <r>
      <rPr>
        <sz val="10"/>
        <color rgb="FF808080"/>
        <rFont val="Calibri"/>
        <family val="2"/>
        <charset val="204"/>
        <scheme val="minor"/>
      </rPr>
      <t>158.2</t>
    </r>
  </si>
  <si>
    <r>
      <rPr>
        <sz val="10"/>
        <color rgb="FF959595"/>
        <rFont val="Calibri"/>
        <family val="2"/>
        <charset val="204"/>
        <scheme val="minor"/>
      </rPr>
      <t>158.2.1</t>
    </r>
  </si>
  <si>
    <r>
      <rPr>
        <sz val="10"/>
        <color rgb="FF959595"/>
        <rFont val="Calibri"/>
        <family val="2"/>
        <charset val="204"/>
        <scheme val="minor"/>
      </rPr>
      <t>158.2.2</t>
    </r>
  </si>
  <si>
    <r>
      <rPr>
        <sz val="10"/>
        <color rgb="FF959595"/>
        <rFont val="Calibri"/>
        <family val="2"/>
        <charset val="204"/>
        <scheme val="minor"/>
      </rPr>
      <t>158.2.3</t>
    </r>
  </si>
  <si>
    <r>
      <rPr>
        <sz val="10"/>
        <color rgb="FF808080"/>
        <rFont val="Calibri"/>
        <family val="2"/>
        <charset val="204"/>
        <scheme val="minor"/>
      </rPr>
      <t>158.3</t>
    </r>
  </si>
  <si>
    <r>
      <rPr>
        <sz val="10"/>
        <color rgb="FF959595"/>
        <rFont val="Calibri"/>
        <family val="2"/>
        <charset val="204"/>
        <scheme val="minor"/>
      </rPr>
      <t>158.3.1</t>
    </r>
  </si>
  <si>
    <r>
      <rPr>
        <sz val="10"/>
        <color rgb="FF959595"/>
        <rFont val="Calibri"/>
        <family val="2"/>
        <charset val="204"/>
        <scheme val="minor"/>
      </rPr>
      <t>158.3.2</t>
    </r>
  </si>
  <si>
    <r>
      <rPr>
        <sz val="10"/>
        <color rgb="FF959595"/>
        <rFont val="Calibri"/>
        <family val="2"/>
        <charset val="204"/>
        <scheme val="minor"/>
      </rPr>
      <t>158.3.3</t>
    </r>
  </si>
  <si>
    <r>
      <rPr>
        <sz val="10"/>
        <color rgb="FF959595"/>
        <rFont val="Calibri"/>
        <family val="2"/>
        <charset val="204"/>
        <scheme val="minor"/>
      </rPr>
      <t>158.3.4</t>
    </r>
  </si>
  <si>
    <r>
      <rPr>
        <sz val="10"/>
        <color rgb="FF808080"/>
        <rFont val="Calibri"/>
        <family val="2"/>
        <charset val="204"/>
        <scheme val="minor"/>
      </rPr>
      <t>160.1</t>
    </r>
  </si>
  <si>
    <r>
      <rPr>
        <sz val="10"/>
        <color rgb="FF959595"/>
        <rFont val="Calibri"/>
        <family val="2"/>
        <charset val="204"/>
        <scheme val="minor"/>
      </rPr>
      <t>160.1.1</t>
    </r>
  </si>
  <si>
    <r>
      <rPr>
        <sz val="10"/>
        <color rgb="FF808080"/>
        <rFont val="Calibri"/>
        <family val="2"/>
        <charset val="204"/>
        <scheme val="minor"/>
      </rPr>
      <t>160.2</t>
    </r>
  </si>
  <si>
    <r>
      <rPr>
        <sz val="10"/>
        <color rgb="FF959595"/>
        <rFont val="Calibri"/>
        <family val="2"/>
        <charset val="204"/>
        <scheme val="minor"/>
      </rPr>
      <t>160.2.1</t>
    </r>
  </si>
  <si>
    <r>
      <rPr>
        <b/>
        <sz val="10"/>
        <rFont val="Calibri"/>
        <family val="2"/>
        <charset val="204"/>
        <scheme val="minor"/>
      </rPr>
      <t>Труба стальная бесшовная горячедеформированная из стали марки 15, 20
диаметром от 20 до 108 мм ГОСТ 8731-74 размерами 57х4,5 мм</t>
    </r>
  </si>
  <si>
    <r>
      <rPr>
        <b/>
        <sz val="10"/>
        <rFont val="Calibri"/>
        <family val="2"/>
        <charset val="204"/>
        <scheme val="minor"/>
      </rPr>
      <t>Труба стальная бесшовная горячедеформированная из стали марки 15, 20
диаметром от 20 до 108 мм ГОСТ 8731-74 размерами 32х3,5 мм</t>
    </r>
  </si>
  <si>
    <r>
      <rPr>
        <b/>
        <sz val="10"/>
        <rFont val="Calibri"/>
        <family val="2"/>
        <charset val="204"/>
        <scheme val="minor"/>
      </rPr>
      <t>Труба стальная бесшовная горячедеформированная из стали марки 15, 20
диаметром от 20 до 108 мм ГОСТ 8731-74 размерами 20х3,0 мм</t>
    </r>
  </si>
  <si>
    <r>
      <rPr>
        <b/>
        <sz val="10"/>
        <rFont val="Calibri"/>
        <family val="2"/>
        <charset val="204"/>
        <scheme val="minor"/>
      </rPr>
      <t>Переход концентрический приварной из углеродистой и низколегированной стали, наружным диаметром от 32 до 159 мм ГОСТ 17380-2001 (ГОСТ 17378-
2001) размерами 57х3,0-32х3,0 мм</t>
    </r>
  </si>
  <si>
    <t>Итого: СИКНП, Причал №3</t>
  </si>
  <si>
    <t>Конструкции металлические - КМ</t>
  </si>
  <si>
    <t>Технологическое здание, серия - Скит. СИКНП,</t>
  </si>
  <si>
    <r>
      <rPr>
        <b/>
        <sz val="10"/>
        <rFont val="Calibri"/>
        <family val="2"/>
        <charset val="204"/>
        <scheme val="minor"/>
      </rPr>
      <t>Площадки для обслуживания оборудования и трубопроводов. Сборка с помощью лебедок ручных (с установкой и снятием их в процессе работы)
или вручную (мелких деталей)</t>
    </r>
  </si>
  <si>
    <t>т конструкций</t>
  </si>
  <si>
    <r>
      <rPr>
        <sz val="10"/>
        <color rgb="FF808080"/>
        <rFont val="Calibri"/>
        <family val="2"/>
        <charset val="204"/>
        <scheme val="minor"/>
      </rPr>
      <t>181.1</t>
    </r>
  </si>
  <si>
    <r>
      <rPr>
        <sz val="10"/>
        <color rgb="FF959595"/>
        <rFont val="Calibri"/>
        <family val="2"/>
        <charset val="204"/>
        <scheme val="minor"/>
      </rPr>
      <t>181.1.1</t>
    </r>
  </si>
  <si>
    <t>Затраты труда рабочих (средний разряд работы 3,8). Работы по устройству несущих и ограждающих конструкций</t>
  </si>
  <si>
    <r>
      <rPr>
        <sz val="10"/>
        <color rgb="FF808080"/>
        <rFont val="Calibri"/>
        <family val="2"/>
        <charset val="204"/>
        <scheme val="minor"/>
      </rPr>
      <t>181.2</t>
    </r>
  </si>
  <si>
    <r>
      <rPr>
        <sz val="10"/>
        <color rgb="FF959595"/>
        <rFont val="Calibri"/>
        <family val="2"/>
        <charset val="204"/>
        <scheme val="minor"/>
      </rPr>
      <t>181.2.1</t>
    </r>
  </si>
  <si>
    <r>
      <rPr>
        <sz val="10"/>
        <color rgb="FF000080"/>
        <rFont val="Calibri"/>
        <family val="2"/>
        <charset val="204"/>
        <scheme val="minor"/>
      </rPr>
      <t>Дрели электрические</t>
    </r>
  </si>
  <si>
    <r>
      <rPr>
        <sz val="10"/>
        <color rgb="FF959595"/>
        <rFont val="Calibri"/>
        <family val="2"/>
        <charset val="204"/>
        <scheme val="minor"/>
      </rPr>
      <t>181.2.2</t>
    </r>
  </si>
  <si>
    <r>
      <rPr>
        <sz val="10"/>
        <color rgb="FF959595"/>
        <rFont val="Calibri"/>
        <family val="2"/>
        <charset val="204"/>
        <scheme val="minor"/>
      </rPr>
      <t>181.2.3</t>
    </r>
  </si>
  <si>
    <r>
      <rPr>
        <sz val="10"/>
        <color rgb="FF000080"/>
        <rFont val="Calibri"/>
        <family val="2"/>
        <charset val="204"/>
        <scheme val="minor"/>
      </rPr>
      <t>Машины шлифовальные электрические</t>
    </r>
  </si>
  <si>
    <r>
      <rPr>
        <sz val="10"/>
        <color rgb="FF959595"/>
        <rFont val="Calibri"/>
        <family val="2"/>
        <charset val="204"/>
        <scheme val="minor"/>
      </rPr>
      <t>181.2.4</t>
    </r>
  </si>
  <si>
    <r>
      <rPr>
        <sz val="10"/>
        <color rgb="FF000080"/>
        <rFont val="Calibri"/>
        <family val="2"/>
        <charset val="204"/>
        <scheme val="minor"/>
      </rPr>
      <t>Лебедки электрические тяговым усилием свыше 19,62 до 31,39 кН (3,2 т)</t>
    </r>
  </si>
  <si>
    <r>
      <rPr>
        <sz val="10"/>
        <color rgb="FF959595"/>
        <rFont val="Calibri"/>
        <family val="2"/>
        <charset val="204"/>
        <scheme val="minor"/>
      </rPr>
      <t>181.2.5</t>
    </r>
  </si>
  <si>
    <r>
      <rPr>
        <sz val="10"/>
        <color rgb="FF000080"/>
        <rFont val="Calibri"/>
        <family val="2"/>
        <charset val="204"/>
        <scheme val="minor"/>
      </rPr>
      <t>Ножницы листовые кривошипные (гильотинные)</t>
    </r>
  </si>
  <si>
    <r>
      <rPr>
        <sz val="10"/>
        <color rgb="FF959595"/>
        <rFont val="Calibri"/>
        <family val="2"/>
        <charset val="204"/>
        <scheme val="minor"/>
      </rPr>
      <t>181.2.6</t>
    </r>
  </si>
  <si>
    <r>
      <rPr>
        <sz val="10"/>
        <color rgb="FF000080"/>
        <rFont val="Calibri"/>
        <family val="2"/>
        <charset val="204"/>
        <scheme val="minor"/>
      </rPr>
      <t>Пресс-ножницы комбинированные</t>
    </r>
  </si>
  <si>
    <r>
      <rPr>
        <sz val="10"/>
        <color rgb="FF959595"/>
        <rFont val="Calibri"/>
        <family val="2"/>
        <charset val="204"/>
        <scheme val="minor"/>
      </rPr>
      <t>181.2.7</t>
    </r>
  </si>
  <si>
    <r>
      <rPr>
        <sz val="10"/>
        <color rgb="FF959595"/>
        <rFont val="Calibri"/>
        <family val="2"/>
        <charset val="204"/>
        <scheme val="minor"/>
      </rPr>
      <t>181.2.8</t>
    </r>
  </si>
  <si>
    <r>
      <rPr>
        <sz val="10"/>
        <color rgb="FF000080"/>
        <rFont val="Calibri"/>
        <family val="2"/>
        <charset val="204"/>
        <scheme val="minor"/>
      </rPr>
      <t>Автомобили бортовые грузоподъёмностью до 8 т</t>
    </r>
  </si>
  <si>
    <r>
      <rPr>
        <sz val="10"/>
        <color rgb="FF959595"/>
        <rFont val="Calibri"/>
        <family val="2"/>
        <charset val="204"/>
        <scheme val="minor"/>
      </rPr>
      <t>181.2.9</t>
    </r>
  </si>
  <si>
    <r>
      <rPr>
        <sz val="10"/>
        <color rgb="FF000080"/>
        <rFont val="Calibri"/>
        <family val="2"/>
        <charset val="204"/>
        <scheme val="minor"/>
      </rPr>
      <t>Аппарат для газовой сварки и резки</t>
    </r>
  </si>
  <si>
    <r>
      <rPr>
        <sz val="10"/>
        <color rgb="FF808080"/>
        <rFont val="Calibri"/>
        <family val="2"/>
        <charset val="204"/>
        <scheme val="minor"/>
      </rPr>
      <t>181.3</t>
    </r>
  </si>
  <si>
    <r>
      <rPr>
        <sz val="10"/>
        <color rgb="FF959595"/>
        <rFont val="Calibri"/>
        <family val="2"/>
        <charset val="204"/>
        <scheme val="minor"/>
      </rPr>
      <t>181.3.1</t>
    </r>
  </si>
  <si>
    <r>
      <rPr>
        <sz val="10"/>
        <color rgb="FF959595"/>
        <rFont val="Calibri"/>
        <family val="2"/>
        <charset val="204"/>
        <scheme val="minor"/>
      </rPr>
      <t>181.3.2</t>
    </r>
  </si>
  <si>
    <r>
      <rPr>
        <sz val="10"/>
        <color rgb="FF959595"/>
        <rFont val="Calibri"/>
        <family val="2"/>
        <charset val="204"/>
        <scheme val="minor"/>
      </rPr>
      <t>181.3.3</t>
    </r>
  </si>
  <si>
    <r>
      <rPr>
        <sz val="10"/>
        <color rgb="FF000080"/>
        <rFont val="Calibri"/>
        <family val="2"/>
        <charset val="204"/>
        <scheme val="minor"/>
      </rPr>
      <t>Электроды, d=5 мм, Э42 ГОСТ 9466-75</t>
    </r>
  </si>
  <si>
    <t>Площадки с настилом и ограждением из листовой, рифленой, просечной и круглой стали. Монтаж</t>
  </si>
  <si>
    <r>
      <rPr>
        <sz val="10"/>
        <color rgb="FF808080"/>
        <rFont val="Calibri"/>
        <family val="2"/>
        <charset val="204"/>
        <scheme val="minor"/>
      </rPr>
      <t>182.1</t>
    </r>
  </si>
  <si>
    <r>
      <rPr>
        <sz val="10"/>
        <color rgb="FF959595"/>
        <rFont val="Calibri"/>
        <family val="2"/>
        <charset val="204"/>
        <scheme val="minor"/>
      </rPr>
      <t>182.1.1</t>
    </r>
  </si>
  <si>
    <r>
      <rPr>
        <sz val="10"/>
        <color rgb="FF808080"/>
        <rFont val="Calibri"/>
        <family val="2"/>
        <charset val="204"/>
        <scheme val="minor"/>
      </rPr>
      <t>182.2</t>
    </r>
  </si>
  <si>
    <r>
      <rPr>
        <sz val="10"/>
        <color rgb="FF959595"/>
        <rFont val="Calibri"/>
        <family val="2"/>
        <charset val="204"/>
        <scheme val="minor"/>
      </rPr>
      <t>182.2.1</t>
    </r>
  </si>
  <si>
    <r>
      <rPr>
        <sz val="10"/>
        <color rgb="FF000080"/>
        <rFont val="Calibri"/>
        <family val="2"/>
        <charset val="204"/>
        <scheme val="minor"/>
      </rPr>
      <t>Выпрямители сварочные однопостовые с номинальным сварочным током 315-500 А</t>
    </r>
  </si>
  <si>
    <r>
      <rPr>
        <sz val="10"/>
        <color rgb="FF959595"/>
        <rFont val="Calibri"/>
        <family val="2"/>
        <charset val="204"/>
        <scheme val="minor"/>
      </rPr>
      <t>182.2.2</t>
    </r>
  </si>
  <si>
    <r>
      <rPr>
        <sz val="10"/>
        <color rgb="FF000080"/>
        <rFont val="Calibri"/>
        <family val="2"/>
        <charset val="204"/>
        <scheme val="minor"/>
      </rPr>
      <t>Домкраты гидравлические грузоподъёмностью свыше 63 до 100 т</t>
    </r>
  </si>
  <si>
    <r>
      <rPr>
        <sz val="10"/>
        <color rgb="FF959595"/>
        <rFont val="Calibri"/>
        <family val="2"/>
        <charset val="204"/>
        <scheme val="minor"/>
      </rPr>
      <t>182.2.3</t>
    </r>
  </si>
  <si>
    <r>
      <rPr>
        <sz val="10"/>
        <color rgb="FF000080"/>
        <rFont val="Calibri"/>
        <family val="2"/>
        <charset val="204"/>
        <scheme val="minor"/>
      </rPr>
      <t>Краны на автомобильном ходу максимальной грузоподъёмностью 25 т</t>
    </r>
  </si>
  <si>
    <r>
      <rPr>
        <sz val="10"/>
        <color rgb="FF959595"/>
        <rFont val="Calibri"/>
        <family val="2"/>
        <charset val="204"/>
        <scheme val="minor"/>
      </rPr>
      <t>182.2.4</t>
    </r>
  </si>
  <si>
    <r>
      <rPr>
        <sz val="10"/>
        <color rgb="FF959595"/>
        <rFont val="Calibri"/>
        <family val="2"/>
        <charset val="204"/>
        <scheme val="minor"/>
      </rPr>
      <t>182.2.5</t>
    </r>
  </si>
  <si>
    <r>
      <rPr>
        <sz val="10"/>
        <color rgb="FF959595"/>
        <rFont val="Calibri"/>
        <family val="2"/>
        <charset val="204"/>
        <scheme val="minor"/>
      </rPr>
      <t>182.2.6</t>
    </r>
  </si>
  <si>
    <r>
      <rPr>
        <sz val="10"/>
        <color rgb="FF000080"/>
        <rFont val="Calibri"/>
        <family val="2"/>
        <charset val="204"/>
        <scheme val="minor"/>
      </rPr>
      <t>Краны на автомобильном ходу максимальной грузоподъёмностью 10 т</t>
    </r>
  </si>
  <si>
    <r>
      <rPr>
        <sz val="10"/>
        <color rgb="FF959595"/>
        <rFont val="Calibri"/>
        <family val="2"/>
        <charset val="204"/>
        <scheme val="minor"/>
      </rPr>
      <t>182.2.7</t>
    </r>
  </si>
  <si>
    <r>
      <rPr>
        <sz val="10"/>
        <color rgb="FF959595"/>
        <rFont val="Calibri"/>
        <family val="2"/>
        <charset val="204"/>
        <scheme val="minor"/>
      </rPr>
      <t>182.2.8</t>
    </r>
  </si>
  <si>
    <r>
      <rPr>
        <sz val="10"/>
        <color rgb="FF808080"/>
        <rFont val="Calibri"/>
        <family val="2"/>
        <charset val="204"/>
        <scheme val="minor"/>
      </rPr>
      <t>182.3</t>
    </r>
  </si>
  <si>
    <r>
      <rPr>
        <sz val="10"/>
        <color rgb="FF959595"/>
        <rFont val="Calibri"/>
        <family val="2"/>
        <charset val="204"/>
        <scheme val="minor"/>
      </rPr>
      <t>182.3.1</t>
    </r>
  </si>
  <si>
    <r>
      <rPr>
        <sz val="10"/>
        <color rgb="FF000080"/>
        <rFont val="Calibri"/>
        <family val="2"/>
        <charset val="204"/>
        <scheme val="minor"/>
      </rPr>
      <t>Канат стальной двойной свивки типа ТК конструкции 6х37(1+6+12+18)+1 о.с., оцинкованный, из проволоки марки В, маркировочная группа 1770 Н/мм2, диаметром 5 мм</t>
    </r>
  </si>
  <si>
    <r>
      <rPr>
        <sz val="10"/>
        <color rgb="FF000080"/>
        <rFont val="Calibri"/>
        <family val="2"/>
        <charset val="204"/>
        <scheme val="minor"/>
      </rPr>
      <t>10 м</t>
    </r>
  </si>
  <si>
    <r>
      <rPr>
        <sz val="10"/>
        <color rgb="FF959595"/>
        <rFont val="Calibri"/>
        <family val="2"/>
        <charset val="204"/>
        <scheme val="minor"/>
      </rPr>
      <t>182.3.2</t>
    </r>
  </si>
  <si>
    <t>Отдельные конструктивные элементы зданий и сооружений с преобладанием горячекатаных профилей средняя масса сборочной единицы от 0,1 до 0,5 т</t>
  </si>
  <si>
    <r>
      <rPr>
        <sz val="10"/>
        <color rgb="FF959595"/>
        <rFont val="Calibri"/>
        <family val="2"/>
        <charset val="204"/>
        <scheme val="minor"/>
      </rPr>
      <t>182.3.3</t>
    </r>
  </si>
  <si>
    <r>
      <rPr>
        <sz val="10"/>
        <color rgb="FF000080"/>
        <rFont val="Calibri"/>
        <family val="2"/>
        <charset val="204"/>
        <scheme val="minor"/>
      </rPr>
      <t>Брусок обрезной хвойных пород длиной от 4 м до 6,5 м, шириной от 75 мм до 150 мм,
толщиной от 40 мм до 75 мм ГОСТ 8486-86 сорт 1</t>
    </r>
  </si>
  <si>
    <r>
      <rPr>
        <sz val="10"/>
        <color rgb="FF959595"/>
        <rFont val="Calibri"/>
        <family val="2"/>
        <charset val="204"/>
        <scheme val="minor"/>
      </rPr>
      <t>182.3.4</t>
    </r>
  </si>
  <si>
    <r>
      <rPr>
        <sz val="10"/>
        <color rgb="FF000080"/>
        <rFont val="Calibri"/>
        <family val="2"/>
        <charset val="204"/>
        <scheme val="minor"/>
      </rPr>
      <t>Болт с гайкой и шайбой ГОСТ ISO 8992-2015 строительный</t>
    </r>
  </si>
  <si>
    <r>
      <rPr>
        <sz val="10"/>
        <color rgb="FF959595"/>
        <rFont val="Calibri"/>
        <family val="2"/>
        <charset val="204"/>
        <scheme val="minor"/>
      </rPr>
      <t>182.3.5</t>
    </r>
  </si>
  <si>
    <r>
      <rPr>
        <sz val="10"/>
        <color rgb="FF959595"/>
        <rFont val="Calibri"/>
        <family val="2"/>
        <charset val="204"/>
        <scheme val="minor"/>
      </rPr>
      <t>182.3.6</t>
    </r>
  </si>
  <si>
    <r>
      <rPr>
        <sz val="10"/>
        <color rgb="FF959595"/>
        <rFont val="Calibri"/>
        <family val="2"/>
        <charset val="204"/>
        <scheme val="minor"/>
      </rPr>
      <t>182.3.7</t>
    </r>
  </si>
  <si>
    <r>
      <rPr>
        <sz val="10"/>
        <color rgb="FF000080"/>
        <rFont val="Calibri"/>
        <family val="2"/>
        <charset val="204"/>
        <scheme val="minor"/>
      </rPr>
      <t>Грунтовка глифталевая ГФ-021 СТ РК ГОСТ Р 51693-2003</t>
    </r>
  </si>
  <si>
    <r>
      <rPr>
        <sz val="10"/>
        <color rgb="FF959595"/>
        <rFont val="Calibri"/>
        <family val="2"/>
        <charset val="204"/>
        <scheme val="minor"/>
      </rPr>
      <t>182.3.8</t>
    </r>
  </si>
  <si>
    <r>
      <rPr>
        <sz val="10"/>
        <color rgb="FF000080"/>
        <rFont val="Calibri"/>
        <family val="2"/>
        <charset val="204"/>
        <scheme val="minor"/>
      </rPr>
      <t>Растворитель Р-4 ГОСТ 7827-74</t>
    </r>
  </si>
  <si>
    <r>
      <rPr>
        <sz val="10"/>
        <color rgb="FF959595"/>
        <rFont val="Calibri"/>
        <family val="2"/>
        <charset val="204"/>
        <scheme val="minor"/>
      </rPr>
      <t>182.3.9</t>
    </r>
  </si>
  <si>
    <r>
      <rPr>
        <sz val="10"/>
        <color rgb="FF000080"/>
        <rFont val="Calibri"/>
        <family val="2"/>
        <charset val="204"/>
        <scheme val="minor"/>
      </rPr>
      <t>Электрод типа Э38, Э42, Э46, Э50 ГОСТ 9467-75, марки АНО-4 диаметром 4 мм</t>
    </r>
  </si>
  <si>
    <r>
      <rPr>
        <sz val="10"/>
        <color rgb="FF959595"/>
        <rFont val="Calibri"/>
        <family val="2"/>
        <charset val="204"/>
        <scheme val="minor"/>
      </rPr>
      <t>182.3.10</t>
    </r>
  </si>
  <si>
    <r>
      <rPr>
        <sz val="10"/>
        <color rgb="FF000080"/>
        <rFont val="Calibri"/>
        <family val="2"/>
        <charset val="204"/>
        <scheme val="minor"/>
      </rPr>
      <t>Проволока сварочная легированная марки СВ-10НМА с неомедненной поверхностью ГОСТ 2246-70 диаметром 4 мм</t>
    </r>
  </si>
  <si>
    <r>
      <rPr>
        <sz val="10"/>
        <color rgb="FF959595"/>
        <rFont val="Calibri"/>
        <family val="2"/>
        <charset val="204"/>
        <scheme val="minor"/>
      </rPr>
      <t>182.3.11</t>
    </r>
  </si>
  <si>
    <r>
      <rPr>
        <sz val="10"/>
        <color rgb="FF000080"/>
        <rFont val="Calibri"/>
        <family val="2"/>
        <charset val="204"/>
        <scheme val="minor"/>
      </rPr>
      <t>Швеллер горячекатаный с внутренним уклоном граней полок из углеродистой стали ГОСТ
8240-97 № 22У-40У</t>
    </r>
  </si>
  <si>
    <r>
      <rPr>
        <sz val="10"/>
        <color rgb="FF959595"/>
        <rFont val="Calibri"/>
        <family val="2"/>
        <charset val="204"/>
        <scheme val="minor"/>
      </rPr>
      <t>182.3.12</t>
    </r>
  </si>
  <si>
    <r>
      <rPr>
        <sz val="10"/>
        <color rgb="FF000080"/>
        <rFont val="Calibri"/>
        <family val="2"/>
        <charset val="204"/>
        <scheme val="minor"/>
      </rPr>
      <t>Гвоздь ГОСТ 283-75 строительный</t>
    </r>
  </si>
  <si>
    <r>
      <rPr>
        <sz val="10"/>
        <color rgb="FF959595"/>
        <rFont val="Calibri"/>
        <family val="2"/>
        <charset val="204"/>
        <scheme val="minor"/>
      </rPr>
      <t>182.3.13</t>
    </r>
  </si>
  <si>
    <r>
      <rPr>
        <sz val="10"/>
        <color rgb="FF000080"/>
        <rFont val="Calibri"/>
        <family val="2"/>
        <charset val="204"/>
        <scheme val="minor"/>
      </rPr>
      <t>Канаты пеньковые пропитанные ГОСТ 30055-93</t>
    </r>
  </si>
  <si>
    <t>Швеллер 20П</t>
  </si>
  <si>
    <t>Швеллер 12П</t>
  </si>
  <si>
    <t>Труба профильная 100х100х4</t>
  </si>
  <si>
    <t>Уголок 100х100х5</t>
  </si>
  <si>
    <t>Труба профильная 40х60х3,5</t>
  </si>
  <si>
    <t>Лист Б-ПН-6,0</t>
  </si>
  <si>
    <r>
      <rPr>
        <b/>
        <vertAlign val="subscript"/>
        <sz val="10"/>
        <rFont val="Calibri"/>
        <family val="2"/>
        <charset val="204"/>
        <scheme val="minor"/>
      </rPr>
      <t>м</t>
    </r>
    <r>
      <rPr>
        <b/>
        <sz val="10"/>
        <rFont val="Calibri"/>
        <family val="2"/>
        <charset val="204"/>
        <scheme val="minor"/>
      </rPr>
      <t>2</t>
    </r>
  </si>
  <si>
    <t>Профилированный настил оцинкованный высотой профиля 44 мм СТ РК EN 508-1-2012 толщиной стали 0,6 мм</t>
  </si>
  <si>
    <t>Шпилька М16х350.58.016 ГОСТ 7798-70</t>
  </si>
  <si>
    <t>Гайка М16-7H.5.019 ГОСТ 7798-70</t>
  </si>
  <si>
    <t>Шайба 16.01.08кп.016 ГОСТ 7798-70</t>
  </si>
  <si>
    <r>
      <rPr>
        <sz val="10"/>
        <color rgb="FF808080"/>
        <rFont val="Calibri"/>
        <family val="2"/>
        <charset val="204"/>
        <scheme val="minor"/>
      </rPr>
      <t>193.1</t>
    </r>
  </si>
  <si>
    <r>
      <rPr>
        <sz val="10"/>
        <color rgb="FF959595"/>
        <rFont val="Calibri"/>
        <family val="2"/>
        <charset val="204"/>
        <scheme val="minor"/>
      </rPr>
      <t>193.1.1</t>
    </r>
  </si>
  <si>
    <r>
      <rPr>
        <sz val="10"/>
        <color rgb="FF000080"/>
        <rFont val="Calibri"/>
        <family val="2"/>
        <charset val="204"/>
        <scheme val="minor"/>
      </rPr>
      <t>Затраты труда рабочих (средний разряд работы 3,8). Работы по устройству несущих и ограждающих конструкций</t>
    </r>
  </si>
  <si>
    <r>
      <rPr>
        <sz val="10"/>
        <color rgb="FF808080"/>
        <rFont val="Calibri"/>
        <family val="2"/>
        <charset val="204"/>
        <scheme val="minor"/>
      </rPr>
      <t>193.2</t>
    </r>
  </si>
  <si>
    <r>
      <rPr>
        <sz val="10"/>
        <color rgb="FF959595"/>
        <rFont val="Calibri"/>
        <family val="2"/>
        <charset val="204"/>
        <scheme val="minor"/>
      </rPr>
      <t>193.2.1</t>
    </r>
  </si>
  <si>
    <r>
      <rPr>
        <sz val="10"/>
        <color rgb="FF959595"/>
        <rFont val="Calibri"/>
        <family val="2"/>
        <charset val="204"/>
        <scheme val="minor"/>
      </rPr>
      <t>193.2.2</t>
    </r>
  </si>
  <si>
    <r>
      <rPr>
        <sz val="10"/>
        <color rgb="FF959595"/>
        <rFont val="Calibri"/>
        <family val="2"/>
        <charset val="204"/>
        <scheme val="minor"/>
      </rPr>
      <t>193.2.3</t>
    </r>
  </si>
  <si>
    <r>
      <rPr>
        <sz val="10"/>
        <color rgb="FF959595"/>
        <rFont val="Calibri"/>
        <family val="2"/>
        <charset val="204"/>
        <scheme val="minor"/>
      </rPr>
      <t>193.2.4</t>
    </r>
  </si>
  <si>
    <r>
      <rPr>
        <sz val="10"/>
        <color rgb="FF959595"/>
        <rFont val="Calibri"/>
        <family val="2"/>
        <charset val="204"/>
        <scheme val="minor"/>
      </rPr>
      <t>193.2.5</t>
    </r>
  </si>
  <si>
    <r>
      <rPr>
        <sz val="10"/>
        <color rgb="FF959595"/>
        <rFont val="Calibri"/>
        <family val="2"/>
        <charset val="204"/>
        <scheme val="minor"/>
      </rPr>
      <t>193.2.6</t>
    </r>
  </si>
  <si>
    <r>
      <rPr>
        <sz val="10"/>
        <color rgb="FF959595"/>
        <rFont val="Calibri"/>
        <family val="2"/>
        <charset val="204"/>
        <scheme val="minor"/>
      </rPr>
      <t>193.2.7</t>
    </r>
  </si>
  <si>
    <r>
      <rPr>
        <sz val="10"/>
        <color rgb="FF959595"/>
        <rFont val="Calibri"/>
        <family val="2"/>
        <charset val="204"/>
        <scheme val="minor"/>
      </rPr>
      <t>193.2.8</t>
    </r>
  </si>
  <si>
    <r>
      <rPr>
        <sz val="10"/>
        <color rgb="FF959595"/>
        <rFont val="Calibri"/>
        <family val="2"/>
        <charset val="204"/>
        <scheme val="minor"/>
      </rPr>
      <t>193.2.9</t>
    </r>
  </si>
  <si>
    <r>
      <rPr>
        <sz val="10"/>
        <color rgb="FF808080"/>
        <rFont val="Calibri"/>
        <family val="2"/>
        <charset val="204"/>
        <scheme val="minor"/>
      </rPr>
      <t>193.3</t>
    </r>
  </si>
  <si>
    <r>
      <rPr>
        <sz val="10"/>
        <color rgb="FF959595"/>
        <rFont val="Calibri"/>
        <family val="2"/>
        <charset val="204"/>
        <scheme val="minor"/>
      </rPr>
      <t>193.3.1</t>
    </r>
  </si>
  <si>
    <r>
      <rPr>
        <sz val="10"/>
        <color rgb="FF959595"/>
        <rFont val="Calibri"/>
        <family val="2"/>
        <charset val="204"/>
        <scheme val="minor"/>
      </rPr>
      <t>193.3.2</t>
    </r>
  </si>
  <si>
    <r>
      <rPr>
        <sz val="10"/>
        <color rgb="FF959595"/>
        <rFont val="Calibri"/>
        <family val="2"/>
        <charset val="204"/>
        <scheme val="minor"/>
      </rPr>
      <t>193.3.3</t>
    </r>
  </si>
  <si>
    <r>
      <rPr>
        <sz val="10"/>
        <color rgb="FF808080"/>
        <rFont val="Calibri"/>
        <family val="2"/>
        <charset val="204"/>
        <scheme val="minor"/>
      </rPr>
      <t>194.1</t>
    </r>
  </si>
  <si>
    <r>
      <rPr>
        <sz val="10"/>
        <color rgb="FF959595"/>
        <rFont val="Calibri"/>
        <family val="2"/>
        <charset val="204"/>
        <scheme val="minor"/>
      </rPr>
      <t>194.1.1</t>
    </r>
  </si>
  <si>
    <r>
      <rPr>
        <sz val="10"/>
        <color rgb="FF808080"/>
        <rFont val="Calibri"/>
        <family val="2"/>
        <charset val="204"/>
        <scheme val="minor"/>
      </rPr>
      <t>194.2</t>
    </r>
  </si>
  <si>
    <r>
      <rPr>
        <sz val="10"/>
        <color rgb="FF959595"/>
        <rFont val="Calibri"/>
        <family val="2"/>
        <charset val="204"/>
        <scheme val="minor"/>
      </rPr>
      <t>194.2.1</t>
    </r>
  </si>
  <si>
    <r>
      <rPr>
        <sz val="10"/>
        <color rgb="FF959595"/>
        <rFont val="Calibri"/>
        <family val="2"/>
        <charset val="204"/>
        <scheme val="minor"/>
      </rPr>
      <t>194.2.2</t>
    </r>
  </si>
  <si>
    <r>
      <rPr>
        <sz val="10"/>
        <color rgb="FF959595"/>
        <rFont val="Calibri"/>
        <family val="2"/>
        <charset val="204"/>
        <scheme val="minor"/>
      </rPr>
      <t>194.2.3</t>
    </r>
  </si>
  <si>
    <r>
      <rPr>
        <sz val="10"/>
        <color rgb="FF959595"/>
        <rFont val="Calibri"/>
        <family val="2"/>
        <charset val="204"/>
        <scheme val="minor"/>
      </rPr>
      <t>194.2.4</t>
    </r>
  </si>
  <si>
    <r>
      <rPr>
        <sz val="10"/>
        <color rgb="FF959595"/>
        <rFont val="Calibri"/>
        <family val="2"/>
        <charset val="204"/>
        <scheme val="minor"/>
      </rPr>
      <t>194.2.5</t>
    </r>
  </si>
  <si>
    <r>
      <rPr>
        <sz val="10"/>
        <color rgb="FF959595"/>
        <rFont val="Calibri"/>
        <family val="2"/>
        <charset val="204"/>
        <scheme val="minor"/>
      </rPr>
      <t>194.2.6</t>
    </r>
  </si>
  <si>
    <r>
      <rPr>
        <sz val="10"/>
        <color rgb="FF959595"/>
        <rFont val="Calibri"/>
        <family val="2"/>
        <charset val="204"/>
        <scheme val="minor"/>
      </rPr>
      <t>194.2.7</t>
    </r>
  </si>
  <si>
    <r>
      <rPr>
        <sz val="10"/>
        <color rgb="FF959595"/>
        <rFont val="Calibri"/>
        <family val="2"/>
        <charset val="204"/>
        <scheme val="minor"/>
      </rPr>
      <t>194.2.8</t>
    </r>
  </si>
  <si>
    <r>
      <rPr>
        <sz val="10"/>
        <color rgb="FF808080"/>
        <rFont val="Calibri"/>
        <family val="2"/>
        <charset val="204"/>
        <scheme val="minor"/>
      </rPr>
      <t>194.3</t>
    </r>
  </si>
  <si>
    <r>
      <rPr>
        <sz val="10"/>
        <color rgb="FF959595"/>
        <rFont val="Calibri"/>
        <family val="2"/>
        <charset val="204"/>
        <scheme val="minor"/>
      </rPr>
      <t>194.3.1</t>
    </r>
  </si>
  <si>
    <r>
      <rPr>
        <sz val="10"/>
        <color rgb="FF959595"/>
        <rFont val="Calibri"/>
        <family val="2"/>
        <charset val="204"/>
        <scheme val="minor"/>
      </rPr>
      <t>194.3.2</t>
    </r>
  </si>
  <si>
    <r>
      <rPr>
        <sz val="10"/>
        <color rgb="FF959595"/>
        <rFont val="Calibri"/>
        <family val="2"/>
        <charset val="204"/>
        <scheme val="minor"/>
      </rPr>
      <t>194.3.3</t>
    </r>
  </si>
  <si>
    <t>Брусок обрезной хвойных пород длиной от 4 м до 6,5 м, шириной от 75 мм до 150 мм, толщиной от 40 мм до 75 мм ГОСТ 8486-86 сорт 1</t>
  </si>
  <si>
    <r>
      <rPr>
        <sz val="10"/>
        <color rgb="FF959595"/>
        <rFont val="Calibri"/>
        <family val="2"/>
        <charset val="204"/>
        <scheme val="minor"/>
      </rPr>
      <t>194.3.4</t>
    </r>
  </si>
  <si>
    <r>
      <rPr>
        <sz val="10"/>
        <color rgb="FF959595"/>
        <rFont val="Calibri"/>
        <family val="2"/>
        <charset val="204"/>
        <scheme val="minor"/>
      </rPr>
      <t>194.3.5</t>
    </r>
  </si>
  <si>
    <r>
      <rPr>
        <sz val="10"/>
        <color rgb="FF959595"/>
        <rFont val="Calibri"/>
        <family val="2"/>
        <charset val="204"/>
        <scheme val="minor"/>
      </rPr>
      <t>194.3.6</t>
    </r>
  </si>
  <si>
    <r>
      <rPr>
        <sz val="10"/>
        <color rgb="FF959595"/>
        <rFont val="Calibri"/>
        <family val="2"/>
        <charset val="204"/>
        <scheme val="minor"/>
      </rPr>
      <t>194.3.7</t>
    </r>
  </si>
  <si>
    <r>
      <rPr>
        <sz val="10"/>
        <color rgb="FF959595"/>
        <rFont val="Calibri"/>
        <family val="2"/>
        <charset val="204"/>
        <scheme val="minor"/>
      </rPr>
      <t>194.3.8</t>
    </r>
  </si>
  <si>
    <r>
      <rPr>
        <sz val="10"/>
        <color rgb="FF959595"/>
        <rFont val="Calibri"/>
        <family val="2"/>
        <charset val="204"/>
        <scheme val="minor"/>
      </rPr>
      <t>194.3.9</t>
    </r>
  </si>
  <si>
    <r>
      <rPr>
        <sz val="10"/>
        <color rgb="FF959595"/>
        <rFont val="Calibri"/>
        <family val="2"/>
        <charset val="204"/>
        <scheme val="minor"/>
      </rPr>
      <t>194.3.10</t>
    </r>
  </si>
  <si>
    <r>
      <rPr>
        <sz val="10"/>
        <color rgb="FF000080"/>
        <rFont val="Calibri"/>
        <family val="2"/>
        <charset val="204"/>
        <scheme val="minor"/>
      </rPr>
      <t>Проволока сварочная легированная марки СВ-10НМА с неомедненной поверхностью ГОСТ
2246-70 диаметром 4 мм</t>
    </r>
  </si>
  <si>
    <r>
      <rPr>
        <sz val="10"/>
        <color rgb="FF959595"/>
        <rFont val="Calibri"/>
        <family val="2"/>
        <charset val="204"/>
        <scheme val="minor"/>
      </rPr>
      <t>194.3.11</t>
    </r>
  </si>
  <si>
    <r>
      <rPr>
        <sz val="10"/>
        <color rgb="FF959595"/>
        <rFont val="Calibri"/>
        <family val="2"/>
        <charset val="204"/>
        <scheme val="minor"/>
      </rPr>
      <t>194.3.12</t>
    </r>
  </si>
  <si>
    <r>
      <rPr>
        <sz val="10"/>
        <color rgb="FF959595"/>
        <rFont val="Calibri"/>
        <family val="2"/>
        <charset val="204"/>
        <scheme val="minor"/>
      </rPr>
      <t>194.3.13</t>
    </r>
  </si>
  <si>
    <t>Стойки под трубопроводы, СИКНП, Причал №1</t>
  </si>
  <si>
    <r>
      <rPr>
        <b/>
        <sz val="10"/>
        <rFont val="Calibri"/>
        <family val="2"/>
        <charset val="204"/>
        <scheme val="minor"/>
      </rPr>
      <t>Конструкции решетчатые (стойки, опоры, фермы и пр.). Сборка с помощью лебедок ручных (с установкой и снятием их в процессе работы) или вручную
(мелких деталей)</t>
    </r>
  </si>
  <si>
    <r>
      <rPr>
        <sz val="10"/>
        <color rgb="FF808080"/>
        <rFont val="Calibri"/>
        <family val="2"/>
        <charset val="204"/>
        <scheme val="minor"/>
      </rPr>
      <t>205.1</t>
    </r>
  </si>
  <si>
    <r>
      <rPr>
        <sz val="10"/>
        <color rgb="FF959595"/>
        <rFont val="Calibri"/>
        <family val="2"/>
        <charset val="204"/>
        <scheme val="minor"/>
      </rPr>
      <t>205.1.1</t>
    </r>
  </si>
  <si>
    <r>
      <rPr>
        <sz val="10"/>
        <color rgb="FF808080"/>
        <rFont val="Calibri"/>
        <family val="2"/>
        <charset val="204"/>
        <scheme val="minor"/>
      </rPr>
      <t>205.2</t>
    </r>
  </si>
  <si>
    <r>
      <rPr>
        <sz val="10"/>
        <color rgb="FF959595"/>
        <rFont val="Calibri"/>
        <family val="2"/>
        <charset val="204"/>
        <scheme val="minor"/>
      </rPr>
      <t>205.2.1</t>
    </r>
  </si>
  <si>
    <r>
      <rPr>
        <sz val="10"/>
        <color rgb="FF959595"/>
        <rFont val="Calibri"/>
        <family val="2"/>
        <charset val="204"/>
        <scheme val="minor"/>
      </rPr>
      <t>205.2.2</t>
    </r>
  </si>
  <si>
    <r>
      <rPr>
        <sz val="10"/>
        <color rgb="FF959595"/>
        <rFont val="Calibri"/>
        <family val="2"/>
        <charset val="204"/>
        <scheme val="minor"/>
      </rPr>
      <t>205.2.3</t>
    </r>
  </si>
  <si>
    <r>
      <rPr>
        <sz val="10"/>
        <color rgb="FF959595"/>
        <rFont val="Calibri"/>
        <family val="2"/>
        <charset val="204"/>
        <scheme val="minor"/>
      </rPr>
      <t>205.2.4</t>
    </r>
  </si>
  <si>
    <r>
      <rPr>
        <sz val="10"/>
        <color rgb="FF959595"/>
        <rFont val="Calibri"/>
        <family val="2"/>
        <charset val="204"/>
        <scheme val="minor"/>
      </rPr>
      <t>205.2.5</t>
    </r>
  </si>
  <si>
    <r>
      <rPr>
        <sz val="10"/>
        <color rgb="FF959595"/>
        <rFont val="Calibri"/>
        <family val="2"/>
        <charset val="204"/>
        <scheme val="minor"/>
      </rPr>
      <t>205.2.6</t>
    </r>
  </si>
  <si>
    <r>
      <rPr>
        <sz val="10"/>
        <color rgb="FF959595"/>
        <rFont val="Calibri"/>
        <family val="2"/>
        <charset val="204"/>
        <scheme val="minor"/>
      </rPr>
      <t>205.2.7</t>
    </r>
  </si>
  <si>
    <r>
      <rPr>
        <sz val="10"/>
        <color rgb="FF959595"/>
        <rFont val="Calibri"/>
        <family val="2"/>
        <charset val="204"/>
        <scheme val="minor"/>
      </rPr>
      <t>205.2.8</t>
    </r>
  </si>
  <si>
    <r>
      <rPr>
        <sz val="10"/>
        <color rgb="FF808080"/>
        <rFont val="Calibri"/>
        <family val="2"/>
        <charset val="204"/>
        <scheme val="minor"/>
      </rPr>
      <t>205.3</t>
    </r>
  </si>
  <si>
    <r>
      <rPr>
        <sz val="10"/>
        <color rgb="FF959595"/>
        <rFont val="Calibri"/>
        <family val="2"/>
        <charset val="204"/>
        <scheme val="minor"/>
      </rPr>
      <t>205.3.1</t>
    </r>
  </si>
  <si>
    <r>
      <rPr>
        <sz val="10"/>
        <color rgb="FF959595"/>
        <rFont val="Calibri"/>
        <family val="2"/>
        <charset val="204"/>
        <scheme val="minor"/>
      </rPr>
      <t>205.3.2</t>
    </r>
  </si>
  <si>
    <r>
      <rPr>
        <sz val="10"/>
        <color rgb="FF959595"/>
        <rFont val="Calibri"/>
        <family val="2"/>
        <charset val="204"/>
        <scheme val="minor"/>
      </rPr>
      <t>205.3.3</t>
    </r>
  </si>
  <si>
    <t>Конструкции опорные для крепления трубопроводов внутри зданий и сооружений массой до 0,1 т. Монтаж</t>
  </si>
  <si>
    <r>
      <rPr>
        <sz val="10"/>
        <color rgb="FF808080"/>
        <rFont val="Calibri"/>
        <family val="2"/>
        <charset val="204"/>
        <scheme val="minor"/>
      </rPr>
      <t>206.1</t>
    </r>
  </si>
  <si>
    <r>
      <rPr>
        <sz val="10"/>
        <color rgb="FF959595"/>
        <rFont val="Calibri"/>
        <family val="2"/>
        <charset val="204"/>
        <scheme val="minor"/>
      </rPr>
      <t>206.1.1</t>
    </r>
  </si>
  <si>
    <r>
      <rPr>
        <sz val="10"/>
        <color rgb="FF808080"/>
        <rFont val="Calibri"/>
        <family val="2"/>
        <charset val="204"/>
        <scheme val="minor"/>
      </rPr>
      <t>206.2</t>
    </r>
  </si>
  <si>
    <r>
      <rPr>
        <sz val="10"/>
        <color rgb="FF959595"/>
        <rFont val="Calibri"/>
        <family val="2"/>
        <charset val="204"/>
        <scheme val="minor"/>
      </rPr>
      <t>206.2.1</t>
    </r>
  </si>
  <si>
    <r>
      <rPr>
        <sz val="10"/>
        <color rgb="FF959595"/>
        <rFont val="Calibri"/>
        <family val="2"/>
        <charset val="204"/>
        <scheme val="minor"/>
      </rPr>
      <t>206.2.2</t>
    </r>
  </si>
  <si>
    <r>
      <rPr>
        <sz val="10"/>
        <color rgb="FF959595"/>
        <rFont val="Calibri"/>
        <family val="2"/>
        <charset val="204"/>
        <scheme val="minor"/>
      </rPr>
      <t>206.2.3</t>
    </r>
  </si>
  <si>
    <r>
      <rPr>
        <sz val="10"/>
        <color rgb="FF959595"/>
        <rFont val="Calibri"/>
        <family val="2"/>
        <charset val="204"/>
        <scheme val="minor"/>
      </rPr>
      <t>206.2.4</t>
    </r>
  </si>
  <si>
    <r>
      <rPr>
        <sz val="10"/>
        <color rgb="FF959595"/>
        <rFont val="Calibri"/>
        <family val="2"/>
        <charset val="204"/>
        <scheme val="minor"/>
      </rPr>
      <t>206.2.5</t>
    </r>
  </si>
  <si>
    <r>
      <rPr>
        <sz val="10"/>
        <color rgb="FF959595"/>
        <rFont val="Calibri"/>
        <family val="2"/>
        <charset val="204"/>
        <scheme val="minor"/>
      </rPr>
      <t>206.2.6</t>
    </r>
  </si>
  <si>
    <r>
      <rPr>
        <sz val="10"/>
        <color rgb="FF808080"/>
        <rFont val="Calibri"/>
        <family val="2"/>
        <charset val="204"/>
        <scheme val="minor"/>
      </rPr>
      <t>206.3</t>
    </r>
  </si>
  <si>
    <r>
      <rPr>
        <sz val="10"/>
        <color rgb="FF959595"/>
        <rFont val="Calibri"/>
        <family val="2"/>
        <charset val="204"/>
        <scheme val="minor"/>
      </rPr>
      <t>206.3.1</t>
    </r>
  </si>
  <si>
    <r>
      <rPr>
        <sz val="10"/>
        <color rgb="FF959595"/>
        <rFont val="Calibri"/>
        <family val="2"/>
        <charset val="204"/>
        <scheme val="minor"/>
      </rPr>
      <t>206.3.2</t>
    </r>
  </si>
  <si>
    <r>
      <rPr>
        <sz val="10"/>
        <color rgb="FF959595"/>
        <rFont val="Calibri"/>
        <family val="2"/>
        <charset val="204"/>
        <scheme val="minor"/>
      </rPr>
      <t>206.3.3</t>
    </r>
  </si>
  <si>
    <r>
      <rPr>
        <sz val="10"/>
        <color rgb="FF959595"/>
        <rFont val="Calibri"/>
        <family val="2"/>
        <charset val="204"/>
        <scheme val="minor"/>
      </rPr>
      <t>206.3.4</t>
    </r>
  </si>
  <si>
    <r>
      <rPr>
        <sz val="10"/>
        <color rgb="FF959595"/>
        <rFont val="Calibri"/>
        <family val="2"/>
        <charset val="204"/>
        <scheme val="minor"/>
      </rPr>
      <t>206.3.5</t>
    </r>
  </si>
  <si>
    <r>
      <rPr>
        <sz val="10"/>
        <color rgb="FF959595"/>
        <rFont val="Calibri"/>
        <family val="2"/>
        <charset val="204"/>
        <scheme val="minor"/>
      </rPr>
      <t>206.3.6</t>
    </r>
  </si>
  <si>
    <r>
      <rPr>
        <sz val="10"/>
        <color rgb="FF000080"/>
        <rFont val="Calibri"/>
        <family val="2"/>
        <charset val="204"/>
        <scheme val="minor"/>
      </rPr>
      <t>Электроды, d=4 мм, Э46 ГОСТ 9466-75</t>
    </r>
  </si>
  <si>
    <r>
      <rPr>
        <sz val="10"/>
        <color rgb="FF959595"/>
        <rFont val="Calibri"/>
        <family val="2"/>
        <charset val="204"/>
        <scheme val="minor"/>
      </rPr>
      <t>206.3.7</t>
    </r>
  </si>
  <si>
    <r>
      <rPr>
        <sz val="10"/>
        <color rgb="FF959595"/>
        <rFont val="Calibri"/>
        <family val="2"/>
        <charset val="204"/>
        <scheme val="minor"/>
      </rPr>
      <t>206.3.8</t>
    </r>
  </si>
  <si>
    <r>
      <rPr>
        <sz val="10"/>
        <color rgb="FF959595"/>
        <rFont val="Calibri"/>
        <family val="2"/>
        <charset val="204"/>
        <scheme val="minor"/>
      </rPr>
      <t>206.3.9</t>
    </r>
  </si>
  <si>
    <r>
      <rPr>
        <sz val="10"/>
        <color rgb="FF959595"/>
        <rFont val="Calibri"/>
        <family val="2"/>
        <charset val="204"/>
        <scheme val="minor"/>
      </rPr>
      <t>206.3.10</t>
    </r>
  </si>
  <si>
    <r>
      <rPr>
        <sz val="10"/>
        <color rgb="FF959595"/>
        <rFont val="Calibri"/>
        <family val="2"/>
        <charset val="204"/>
        <scheme val="minor"/>
      </rPr>
      <t>206.3.11</t>
    </r>
  </si>
  <si>
    <r>
      <rPr>
        <sz val="10"/>
        <color rgb="FF959595"/>
        <rFont val="Calibri"/>
        <family val="2"/>
        <charset val="204"/>
        <scheme val="minor"/>
      </rPr>
      <t>206.3.12</t>
    </r>
  </si>
  <si>
    <t>Швеллер 8</t>
  </si>
  <si>
    <t>Швеллер 10</t>
  </si>
  <si>
    <t>Труба стальная бесшовная горячедеформированная из стали марки 15, 20 диаметром от 114 до 426 мм ГОСТ 8731-74 размерами 325х8,0 мм</t>
  </si>
  <si>
    <t>Труба стальная бесшовная горячедеформированная из стали марки 15, 20 диаметром от 114 до 426 мм ГОСТ 8731-74 размерами 219х6,0 мм</t>
  </si>
  <si>
    <t>Стойки под трубопроводы, СИКНП, Причал №3</t>
  </si>
  <si>
    <r>
      <rPr>
        <b/>
        <sz val="10"/>
        <rFont val="Calibri"/>
        <family val="2"/>
        <charset val="204"/>
        <scheme val="minor"/>
      </rPr>
      <t>Конструкции решетчатые (стойки, опоры, фермы и пр.). Сборка с помощью
лебедок ручных (с установкой и снятием их в процессе работы) или вручную (мелких деталей)</t>
    </r>
  </si>
  <si>
    <r>
      <rPr>
        <sz val="10"/>
        <color rgb="FF808080"/>
        <rFont val="Calibri"/>
        <family val="2"/>
        <charset val="204"/>
        <scheme val="minor"/>
      </rPr>
      <t>217.1</t>
    </r>
  </si>
  <si>
    <r>
      <rPr>
        <sz val="10"/>
        <color rgb="FF959595"/>
        <rFont val="Calibri"/>
        <family val="2"/>
        <charset val="204"/>
        <scheme val="minor"/>
      </rPr>
      <t>217.1.1</t>
    </r>
  </si>
  <si>
    <r>
      <rPr>
        <sz val="10"/>
        <color rgb="FF808080"/>
        <rFont val="Calibri"/>
        <family val="2"/>
        <charset val="204"/>
        <scheme val="minor"/>
      </rPr>
      <t>217.2</t>
    </r>
  </si>
  <si>
    <r>
      <rPr>
        <sz val="10"/>
        <color rgb="FF959595"/>
        <rFont val="Calibri"/>
        <family val="2"/>
        <charset val="204"/>
        <scheme val="minor"/>
      </rPr>
      <t>217.2.1</t>
    </r>
  </si>
  <si>
    <r>
      <rPr>
        <sz val="10"/>
        <color rgb="FF959595"/>
        <rFont val="Calibri"/>
        <family val="2"/>
        <charset val="204"/>
        <scheme val="minor"/>
      </rPr>
      <t>217.2.2</t>
    </r>
  </si>
  <si>
    <r>
      <rPr>
        <sz val="10"/>
        <color rgb="FF959595"/>
        <rFont val="Calibri"/>
        <family val="2"/>
        <charset val="204"/>
        <scheme val="minor"/>
      </rPr>
      <t>217.2.3</t>
    </r>
  </si>
  <si>
    <r>
      <rPr>
        <sz val="10"/>
        <color rgb="FF959595"/>
        <rFont val="Calibri"/>
        <family val="2"/>
        <charset val="204"/>
        <scheme val="minor"/>
      </rPr>
      <t>217.2.4</t>
    </r>
  </si>
  <si>
    <r>
      <rPr>
        <sz val="10"/>
        <color rgb="FF959595"/>
        <rFont val="Calibri"/>
        <family val="2"/>
        <charset val="204"/>
        <scheme val="minor"/>
      </rPr>
      <t>217.2.5</t>
    </r>
  </si>
  <si>
    <r>
      <rPr>
        <sz val="10"/>
        <color rgb="FF959595"/>
        <rFont val="Calibri"/>
        <family val="2"/>
        <charset val="204"/>
        <scheme val="minor"/>
      </rPr>
      <t>217.2.6</t>
    </r>
  </si>
  <si>
    <r>
      <rPr>
        <sz val="10"/>
        <color rgb="FF959595"/>
        <rFont val="Calibri"/>
        <family val="2"/>
        <charset val="204"/>
        <scheme val="minor"/>
      </rPr>
      <t>217.2.7</t>
    </r>
  </si>
  <si>
    <r>
      <rPr>
        <sz val="10"/>
        <color rgb="FF959595"/>
        <rFont val="Calibri"/>
        <family val="2"/>
        <charset val="204"/>
        <scheme val="minor"/>
      </rPr>
      <t>217.2.8</t>
    </r>
  </si>
  <si>
    <r>
      <rPr>
        <sz val="10"/>
        <color rgb="FF808080"/>
        <rFont val="Calibri"/>
        <family val="2"/>
        <charset val="204"/>
        <scheme val="minor"/>
      </rPr>
      <t>217.3</t>
    </r>
  </si>
  <si>
    <r>
      <rPr>
        <sz val="10"/>
        <color rgb="FF959595"/>
        <rFont val="Calibri"/>
        <family val="2"/>
        <charset val="204"/>
        <scheme val="minor"/>
      </rPr>
      <t>217.3.1</t>
    </r>
  </si>
  <si>
    <r>
      <rPr>
        <sz val="10"/>
        <color rgb="FF959595"/>
        <rFont val="Calibri"/>
        <family val="2"/>
        <charset val="204"/>
        <scheme val="minor"/>
      </rPr>
      <t>217.3.2</t>
    </r>
  </si>
  <si>
    <r>
      <rPr>
        <sz val="10"/>
        <color rgb="FF959595"/>
        <rFont val="Calibri"/>
        <family val="2"/>
        <charset val="204"/>
        <scheme val="minor"/>
      </rPr>
      <t>217.3.3</t>
    </r>
  </si>
  <si>
    <r>
      <rPr>
        <sz val="10"/>
        <color rgb="FF808080"/>
        <rFont val="Calibri"/>
        <family val="2"/>
        <charset val="204"/>
        <scheme val="minor"/>
      </rPr>
      <t>218.1</t>
    </r>
  </si>
  <si>
    <r>
      <rPr>
        <sz val="10"/>
        <color rgb="FF959595"/>
        <rFont val="Calibri"/>
        <family val="2"/>
        <charset val="204"/>
        <scheme val="minor"/>
      </rPr>
      <t>218.1.1</t>
    </r>
  </si>
  <si>
    <r>
      <rPr>
        <sz val="10"/>
        <color rgb="FF808080"/>
        <rFont val="Calibri"/>
        <family val="2"/>
        <charset val="204"/>
        <scheme val="minor"/>
      </rPr>
      <t>218.2</t>
    </r>
  </si>
  <si>
    <r>
      <rPr>
        <sz val="10"/>
        <color rgb="FF959595"/>
        <rFont val="Calibri"/>
        <family val="2"/>
        <charset val="204"/>
        <scheme val="minor"/>
      </rPr>
      <t>218.2.1</t>
    </r>
  </si>
  <si>
    <r>
      <rPr>
        <sz val="10"/>
        <color rgb="FF959595"/>
        <rFont val="Calibri"/>
        <family val="2"/>
        <charset val="204"/>
        <scheme val="minor"/>
      </rPr>
      <t>218.2.2</t>
    </r>
  </si>
  <si>
    <r>
      <rPr>
        <sz val="10"/>
        <color rgb="FF959595"/>
        <rFont val="Calibri"/>
        <family val="2"/>
        <charset val="204"/>
        <scheme val="minor"/>
      </rPr>
      <t>218.2.3</t>
    </r>
  </si>
  <si>
    <r>
      <rPr>
        <sz val="10"/>
        <color rgb="FF959595"/>
        <rFont val="Calibri"/>
        <family val="2"/>
        <charset val="204"/>
        <scheme val="minor"/>
      </rPr>
      <t>218.2.4</t>
    </r>
  </si>
  <si>
    <r>
      <rPr>
        <sz val="10"/>
        <color rgb="FF959595"/>
        <rFont val="Calibri"/>
        <family val="2"/>
        <charset val="204"/>
        <scheme val="minor"/>
      </rPr>
      <t>218.2.5</t>
    </r>
  </si>
  <si>
    <r>
      <rPr>
        <sz val="10"/>
        <color rgb="FF959595"/>
        <rFont val="Calibri"/>
        <family val="2"/>
        <charset val="204"/>
        <scheme val="minor"/>
      </rPr>
      <t>218.2.6</t>
    </r>
  </si>
  <si>
    <r>
      <rPr>
        <sz val="10"/>
        <color rgb="FF808080"/>
        <rFont val="Calibri"/>
        <family val="2"/>
        <charset val="204"/>
        <scheme val="minor"/>
      </rPr>
      <t>218.3</t>
    </r>
  </si>
  <si>
    <r>
      <rPr>
        <sz val="10"/>
        <color rgb="FF959595"/>
        <rFont val="Calibri"/>
        <family val="2"/>
        <charset val="204"/>
        <scheme val="minor"/>
      </rPr>
      <t>218.3.1</t>
    </r>
  </si>
  <si>
    <r>
      <rPr>
        <sz val="10"/>
        <color rgb="FF959595"/>
        <rFont val="Calibri"/>
        <family val="2"/>
        <charset val="204"/>
        <scheme val="minor"/>
      </rPr>
      <t>218.3.2</t>
    </r>
  </si>
  <si>
    <r>
      <rPr>
        <sz val="10"/>
        <color rgb="FF959595"/>
        <rFont val="Calibri"/>
        <family val="2"/>
        <charset val="204"/>
        <scheme val="minor"/>
      </rPr>
      <t>218.3.3</t>
    </r>
  </si>
  <si>
    <r>
      <rPr>
        <sz val="10"/>
        <color rgb="FF959595"/>
        <rFont val="Calibri"/>
        <family val="2"/>
        <charset val="204"/>
        <scheme val="minor"/>
      </rPr>
      <t>218.3.4</t>
    </r>
  </si>
  <si>
    <r>
      <rPr>
        <sz val="10"/>
        <color rgb="FF959595"/>
        <rFont val="Calibri"/>
        <family val="2"/>
        <charset val="204"/>
        <scheme val="minor"/>
      </rPr>
      <t>218.3.5</t>
    </r>
  </si>
  <si>
    <r>
      <rPr>
        <sz val="10"/>
        <color rgb="FF959595"/>
        <rFont val="Calibri"/>
        <family val="2"/>
        <charset val="204"/>
        <scheme val="minor"/>
      </rPr>
      <t>218.3.6</t>
    </r>
  </si>
  <si>
    <r>
      <rPr>
        <sz val="10"/>
        <color rgb="FF959595"/>
        <rFont val="Calibri"/>
        <family val="2"/>
        <charset val="204"/>
        <scheme val="minor"/>
      </rPr>
      <t>218.3.7</t>
    </r>
  </si>
  <si>
    <r>
      <rPr>
        <sz val="10"/>
        <color rgb="FF959595"/>
        <rFont val="Calibri"/>
        <family val="2"/>
        <charset val="204"/>
        <scheme val="minor"/>
      </rPr>
      <t>218.3.8</t>
    </r>
  </si>
  <si>
    <r>
      <rPr>
        <sz val="10"/>
        <color rgb="FF959595"/>
        <rFont val="Calibri"/>
        <family val="2"/>
        <charset val="204"/>
        <scheme val="minor"/>
      </rPr>
      <t>218.3.9</t>
    </r>
  </si>
  <si>
    <r>
      <rPr>
        <sz val="10"/>
        <color rgb="FF959595"/>
        <rFont val="Calibri"/>
        <family val="2"/>
        <charset val="204"/>
        <scheme val="minor"/>
      </rPr>
      <t>218.3.10</t>
    </r>
  </si>
  <si>
    <r>
      <rPr>
        <sz val="10"/>
        <color rgb="FF959595"/>
        <rFont val="Calibri"/>
        <family val="2"/>
        <charset val="204"/>
        <scheme val="minor"/>
      </rPr>
      <t>218.3.11</t>
    </r>
  </si>
  <si>
    <r>
      <rPr>
        <sz val="10"/>
        <color rgb="FF959595"/>
        <rFont val="Calibri"/>
        <family val="2"/>
        <charset val="204"/>
        <scheme val="minor"/>
      </rPr>
      <t>218.3.12</t>
    </r>
  </si>
  <si>
    <t>Лист Б-ПН-6,0 190х190 ГОСТ 19903-2015</t>
  </si>
  <si>
    <t>Площадка обслуживания ПО1, СИКНП, Причал №1</t>
  </si>
  <si>
    <r>
      <rPr>
        <b/>
        <sz val="10"/>
        <rFont val="Calibri"/>
        <family val="2"/>
        <charset val="204"/>
        <scheme val="minor"/>
      </rPr>
      <t>Площадки для обслуживания оборудования и трубопроводов. Сборка с
помощью лебедок ручных (с установкой и снятием их в процессе работы) или вручную (мелких деталей)</t>
    </r>
  </si>
  <si>
    <r>
      <rPr>
        <sz val="10"/>
        <color rgb="FF808080"/>
        <rFont val="Calibri"/>
        <family val="2"/>
        <charset val="204"/>
        <scheme val="minor"/>
      </rPr>
      <t>229.1</t>
    </r>
  </si>
  <si>
    <r>
      <rPr>
        <sz val="10"/>
        <color rgb="FF959595"/>
        <rFont val="Calibri"/>
        <family val="2"/>
        <charset val="204"/>
        <scheme val="minor"/>
      </rPr>
      <t>229.1.1</t>
    </r>
  </si>
  <si>
    <r>
      <rPr>
        <sz val="10"/>
        <color rgb="FF808080"/>
        <rFont val="Calibri"/>
        <family val="2"/>
        <charset val="204"/>
        <scheme val="minor"/>
      </rPr>
      <t>229.2</t>
    </r>
  </si>
  <si>
    <r>
      <rPr>
        <sz val="10"/>
        <color rgb="FF959595"/>
        <rFont val="Calibri"/>
        <family val="2"/>
        <charset val="204"/>
        <scheme val="minor"/>
      </rPr>
      <t>229.2.1</t>
    </r>
  </si>
  <si>
    <r>
      <rPr>
        <sz val="10"/>
        <color rgb="FF959595"/>
        <rFont val="Calibri"/>
        <family val="2"/>
        <charset val="204"/>
        <scheme val="minor"/>
      </rPr>
      <t>229.2.2</t>
    </r>
  </si>
  <si>
    <r>
      <rPr>
        <sz val="10"/>
        <color rgb="FF959595"/>
        <rFont val="Calibri"/>
        <family val="2"/>
        <charset val="204"/>
        <scheme val="minor"/>
      </rPr>
      <t>229.2.3</t>
    </r>
  </si>
  <si>
    <r>
      <rPr>
        <sz val="10"/>
        <color rgb="FF959595"/>
        <rFont val="Calibri"/>
        <family val="2"/>
        <charset val="204"/>
        <scheme val="minor"/>
      </rPr>
      <t>229.2.4</t>
    </r>
  </si>
  <si>
    <r>
      <rPr>
        <sz val="10"/>
        <color rgb="FF959595"/>
        <rFont val="Calibri"/>
        <family val="2"/>
        <charset val="204"/>
        <scheme val="minor"/>
      </rPr>
      <t>229.2.5</t>
    </r>
  </si>
  <si>
    <r>
      <rPr>
        <sz val="10"/>
        <color rgb="FF959595"/>
        <rFont val="Calibri"/>
        <family val="2"/>
        <charset val="204"/>
        <scheme val="minor"/>
      </rPr>
      <t>229.2.6</t>
    </r>
  </si>
  <si>
    <r>
      <rPr>
        <sz val="10"/>
        <color rgb="FF959595"/>
        <rFont val="Calibri"/>
        <family val="2"/>
        <charset val="204"/>
        <scheme val="minor"/>
      </rPr>
      <t>229.2.7</t>
    </r>
  </si>
  <si>
    <r>
      <rPr>
        <sz val="10"/>
        <color rgb="FF959595"/>
        <rFont val="Calibri"/>
        <family val="2"/>
        <charset val="204"/>
        <scheme val="minor"/>
      </rPr>
      <t>229.2.8</t>
    </r>
  </si>
  <si>
    <r>
      <rPr>
        <sz val="10"/>
        <color rgb="FF959595"/>
        <rFont val="Calibri"/>
        <family val="2"/>
        <charset val="204"/>
        <scheme val="minor"/>
      </rPr>
      <t>229.2.9</t>
    </r>
  </si>
  <si>
    <r>
      <rPr>
        <sz val="10"/>
        <color rgb="FF808080"/>
        <rFont val="Calibri"/>
        <family val="2"/>
        <charset val="204"/>
        <scheme val="minor"/>
      </rPr>
      <t>229.3</t>
    </r>
  </si>
  <si>
    <r>
      <rPr>
        <sz val="10"/>
        <color rgb="FF959595"/>
        <rFont val="Calibri"/>
        <family val="2"/>
        <charset val="204"/>
        <scheme val="minor"/>
      </rPr>
      <t>229.3.1</t>
    </r>
  </si>
  <si>
    <r>
      <rPr>
        <sz val="10"/>
        <color rgb="FF959595"/>
        <rFont val="Calibri"/>
        <family val="2"/>
        <charset val="204"/>
        <scheme val="minor"/>
      </rPr>
      <t>229.3.2</t>
    </r>
  </si>
  <si>
    <r>
      <rPr>
        <sz val="10"/>
        <color rgb="FF959595"/>
        <rFont val="Calibri"/>
        <family val="2"/>
        <charset val="204"/>
        <scheme val="minor"/>
      </rPr>
      <t>229.3.3</t>
    </r>
  </si>
  <si>
    <r>
      <rPr>
        <sz val="10"/>
        <color rgb="FF808080"/>
        <rFont val="Calibri"/>
        <family val="2"/>
        <charset val="204"/>
        <scheme val="minor"/>
      </rPr>
      <t>230.1</t>
    </r>
  </si>
  <si>
    <r>
      <rPr>
        <sz val="10"/>
        <color rgb="FF959595"/>
        <rFont val="Calibri"/>
        <family val="2"/>
        <charset val="204"/>
        <scheme val="minor"/>
      </rPr>
      <t>230.1.1</t>
    </r>
  </si>
  <si>
    <r>
      <rPr>
        <sz val="10"/>
        <color rgb="FF808080"/>
        <rFont val="Calibri"/>
        <family val="2"/>
        <charset val="204"/>
        <scheme val="minor"/>
      </rPr>
      <t>230.2</t>
    </r>
  </si>
  <si>
    <r>
      <rPr>
        <sz val="10"/>
        <color rgb="FF959595"/>
        <rFont val="Calibri"/>
        <family val="2"/>
        <charset val="204"/>
        <scheme val="minor"/>
      </rPr>
      <t>230.2.1</t>
    </r>
  </si>
  <si>
    <r>
      <rPr>
        <sz val="10"/>
        <color rgb="FF959595"/>
        <rFont val="Calibri"/>
        <family val="2"/>
        <charset val="204"/>
        <scheme val="minor"/>
      </rPr>
      <t>230.2.2</t>
    </r>
  </si>
  <si>
    <r>
      <rPr>
        <sz val="10"/>
        <color rgb="FF959595"/>
        <rFont val="Calibri"/>
        <family val="2"/>
        <charset val="204"/>
        <scheme val="minor"/>
      </rPr>
      <t>230.2.3</t>
    </r>
  </si>
  <si>
    <r>
      <rPr>
        <sz val="10"/>
        <color rgb="FF959595"/>
        <rFont val="Calibri"/>
        <family val="2"/>
        <charset val="204"/>
        <scheme val="minor"/>
      </rPr>
      <t>230.2.4</t>
    </r>
  </si>
  <si>
    <r>
      <rPr>
        <sz val="10"/>
        <color rgb="FF959595"/>
        <rFont val="Calibri"/>
        <family val="2"/>
        <charset val="204"/>
        <scheme val="minor"/>
      </rPr>
      <t>230.2.5</t>
    </r>
  </si>
  <si>
    <r>
      <rPr>
        <sz val="10"/>
        <color rgb="FF959595"/>
        <rFont val="Calibri"/>
        <family val="2"/>
        <charset val="204"/>
        <scheme val="minor"/>
      </rPr>
      <t>230.2.6</t>
    </r>
  </si>
  <si>
    <r>
      <rPr>
        <sz val="10"/>
        <color rgb="FF959595"/>
        <rFont val="Calibri"/>
        <family val="2"/>
        <charset val="204"/>
        <scheme val="minor"/>
      </rPr>
      <t>230.2.7</t>
    </r>
  </si>
  <si>
    <r>
      <rPr>
        <sz val="10"/>
        <color rgb="FF959595"/>
        <rFont val="Calibri"/>
        <family val="2"/>
        <charset val="204"/>
        <scheme val="minor"/>
      </rPr>
      <t>230.2.8</t>
    </r>
  </si>
  <si>
    <r>
      <rPr>
        <sz val="10"/>
        <color rgb="FF808080"/>
        <rFont val="Calibri"/>
        <family val="2"/>
        <charset val="204"/>
        <scheme val="minor"/>
      </rPr>
      <t>230.3</t>
    </r>
  </si>
  <si>
    <r>
      <rPr>
        <sz val="10"/>
        <color rgb="FF959595"/>
        <rFont val="Calibri"/>
        <family val="2"/>
        <charset val="204"/>
        <scheme val="minor"/>
      </rPr>
      <t>230.3.1</t>
    </r>
  </si>
  <si>
    <r>
      <rPr>
        <sz val="10"/>
        <color rgb="FF959595"/>
        <rFont val="Calibri"/>
        <family val="2"/>
        <charset val="204"/>
        <scheme val="minor"/>
      </rPr>
      <t>230.3.2</t>
    </r>
  </si>
  <si>
    <r>
      <rPr>
        <sz val="10"/>
        <color rgb="FF959595"/>
        <rFont val="Calibri"/>
        <family val="2"/>
        <charset val="204"/>
        <scheme val="minor"/>
      </rPr>
      <t>230.3.3</t>
    </r>
  </si>
  <si>
    <r>
      <rPr>
        <sz val="10"/>
        <color rgb="FF959595"/>
        <rFont val="Calibri"/>
        <family val="2"/>
        <charset val="204"/>
        <scheme val="minor"/>
      </rPr>
      <t>230.3.4</t>
    </r>
  </si>
  <si>
    <r>
      <rPr>
        <sz val="10"/>
        <color rgb="FF959595"/>
        <rFont val="Calibri"/>
        <family val="2"/>
        <charset val="204"/>
        <scheme val="minor"/>
      </rPr>
      <t>230.3.5</t>
    </r>
  </si>
  <si>
    <r>
      <rPr>
        <sz val="10"/>
        <color rgb="FF959595"/>
        <rFont val="Calibri"/>
        <family val="2"/>
        <charset val="204"/>
        <scheme val="minor"/>
      </rPr>
      <t>230.3.6</t>
    </r>
  </si>
  <si>
    <r>
      <rPr>
        <sz val="10"/>
        <color rgb="FF959595"/>
        <rFont val="Calibri"/>
        <family val="2"/>
        <charset val="204"/>
        <scheme val="minor"/>
      </rPr>
      <t>230.3.7</t>
    </r>
  </si>
  <si>
    <r>
      <rPr>
        <sz val="10"/>
        <color rgb="FF959595"/>
        <rFont val="Calibri"/>
        <family val="2"/>
        <charset val="204"/>
        <scheme val="minor"/>
      </rPr>
      <t>230.3.8</t>
    </r>
  </si>
  <si>
    <r>
      <rPr>
        <sz val="10"/>
        <color rgb="FF959595"/>
        <rFont val="Calibri"/>
        <family val="2"/>
        <charset val="204"/>
        <scheme val="minor"/>
      </rPr>
      <t>230.3.9</t>
    </r>
  </si>
  <si>
    <r>
      <rPr>
        <sz val="10"/>
        <color rgb="FF959595"/>
        <rFont val="Calibri"/>
        <family val="2"/>
        <charset val="204"/>
        <scheme val="minor"/>
      </rPr>
      <t>230.3.10</t>
    </r>
  </si>
  <si>
    <r>
      <rPr>
        <sz val="10"/>
        <color rgb="FF959595"/>
        <rFont val="Calibri"/>
        <family val="2"/>
        <charset val="204"/>
        <scheme val="minor"/>
      </rPr>
      <t>230.3.11</t>
    </r>
  </si>
  <si>
    <r>
      <rPr>
        <sz val="10"/>
        <color rgb="FF959595"/>
        <rFont val="Calibri"/>
        <family val="2"/>
        <charset val="204"/>
        <scheme val="minor"/>
      </rPr>
      <t>230.3.12</t>
    </r>
  </si>
  <si>
    <r>
      <rPr>
        <sz val="10"/>
        <color rgb="FF959595"/>
        <rFont val="Calibri"/>
        <family val="2"/>
        <charset val="204"/>
        <scheme val="minor"/>
      </rPr>
      <t>230.3.13</t>
    </r>
  </si>
  <si>
    <t>Рама Р1</t>
  </si>
  <si>
    <t>Лист ПВ 506 2218х2066 ТУ 36.26.11-5-89</t>
  </si>
  <si>
    <t>Болт М12х40.58.016ГОСТ 7798-70</t>
  </si>
  <si>
    <t>Гайка М12-7H.5.019ГОСТ 7798-70</t>
  </si>
  <si>
    <t>Шайба 12.01.08кп.016 ГОСТ 7798-70</t>
  </si>
  <si>
    <t>Ограждение ОГ1, ОГ2</t>
  </si>
  <si>
    <t>Уголок 70х70х5</t>
  </si>
  <si>
    <t>Уголок 40х40х4</t>
  </si>
  <si>
    <t>Лист Б-ПН-4,0 104х55 ГОСТ 19903-2015</t>
  </si>
  <si>
    <t>Ограждение ОГ3</t>
  </si>
  <si>
    <t>Уголок 50х50х5</t>
  </si>
  <si>
    <t>Уголок 25х25х3</t>
  </si>
  <si>
    <t>Ограждение ОГ3, ОГ4</t>
  </si>
  <si>
    <t>Лист Б-ПН-4,0 4657х150 ГОСТ 19903-2015</t>
  </si>
  <si>
    <t>Лестничный марш ЛМ1</t>
  </si>
  <si>
    <t>Уголок 20х20х4</t>
  </si>
  <si>
    <t>Уголок 45х45х5</t>
  </si>
  <si>
    <t>Ограждение лестницы ОГЛ1, ОГЛ2</t>
  </si>
  <si>
    <t>Лист Б-ПН-4,0 4163х150</t>
  </si>
  <si>
    <t>Настил 1/2/3</t>
  </si>
  <si>
    <t>Стойка СТ1</t>
  </si>
  <si>
    <t>Лист Б-ПН-12,0 280х280 (основание) ГОСТ 19903-2015</t>
  </si>
  <si>
    <t>Площадка обслуживания ПО1, СИКНП, Причал №3</t>
  </si>
  <si>
    <r>
      <rPr>
        <sz val="10"/>
        <color rgb="FF808080"/>
        <rFont val="Calibri"/>
        <family val="2"/>
        <charset val="204"/>
        <scheme val="minor"/>
      </rPr>
      <t>260.1</t>
    </r>
  </si>
  <si>
    <r>
      <rPr>
        <sz val="10"/>
        <color rgb="FF959595"/>
        <rFont val="Calibri"/>
        <family val="2"/>
        <charset val="204"/>
        <scheme val="minor"/>
      </rPr>
      <t>260.1.1</t>
    </r>
  </si>
  <si>
    <r>
      <rPr>
        <sz val="10"/>
        <color rgb="FF808080"/>
        <rFont val="Calibri"/>
        <family val="2"/>
        <charset val="204"/>
        <scheme val="minor"/>
      </rPr>
      <t>260.2</t>
    </r>
  </si>
  <si>
    <r>
      <rPr>
        <sz val="10"/>
        <color rgb="FF959595"/>
        <rFont val="Calibri"/>
        <family val="2"/>
        <charset val="204"/>
        <scheme val="minor"/>
      </rPr>
      <t>260.2.1</t>
    </r>
  </si>
  <si>
    <r>
      <rPr>
        <sz val="10"/>
        <color rgb="FF959595"/>
        <rFont val="Calibri"/>
        <family val="2"/>
        <charset val="204"/>
        <scheme val="minor"/>
      </rPr>
      <t>260.2.2</t>
    </r>
  </si>
  <si>
    <r>
      <rPr>
        <sz val="10"/>
        <color rgb="FF959595"/>
        <rFont val="Calibri"/>
        <family val="2"/>
        <charset val="204"/>
        <scheme val="minor"/>
      </rPr>
      <t>260.2.3</t>
    </r>
  </si>
  <si>
    <r>
      <rPr>
        <sz val="10"/>
        <color rgb="FF959595"/>
        <rFont val="Calibri"/>
        <family val="2"/>
        <charset val="204"/>
        <scheme val="minor"/>
      </rPr>
      <t>260.2.4</t>
    </r>
  </si>
  <si>
    <r>
      <rPr>
        <sz val="10"/>
        <color rgb="FF959595"/>
        <rFont val="Calibri"/>
        <family val="2"/>
        <charset val="204"/>
        <scheme val="minor"/>
      </rPr>
      <t>260.2.5</t>
    </r>
  </si>
  <si>
    <r>
      <rPr>
        <sz val="10"/>
        <color rgb="FF959595"/>
        <rFont val="Calibri"/>
        <family val="2"/>
        <charset val="204"/>
        <scheme val="minor"/>
      </rPr>
      <t>260.2.6</t>
    </r>
  </si>
  <si>
    <r>
      <rPr>
        <sz val="10"/>
        <color rgb="FF959595"/>
        <rFont val="Calibri"/>
        <family val="2"/>
        <charset val="204"/>
        <scheme val="minor"/>
      </rPr>
      <t>260.2.7</t>
    </r>
  </si>
  <si>
    <r>
      <rPr>
        <sz val="10"/>
        <color rgb="FF959595"/>
        <rFont val="Calibri"/>
        <family val="2"/>
        <charset val="204"/>
        <scheme val="minor"/>
      </rPr>
      <t>260.2.8</t>
    </r>
  </si>
  <si>
    <r>
      <rPr>
        <sz val="10"/>
        <color rgb="FF959595"/>
        <rFont val="Calibri"/>
        <family val="2"/>
        <charset val="204"/>
        <scheme val="minor"/>
      </rPr>
      <t>260.2.9</t>
    </r>
  </si>
  <si>
    <r>
      <rPr>
        <sz val="10"/>
        <color rgb="FF808080"/>
        <rFont val="Calibri"/>
        <family val="2"/>
        <charset val="204"/>
        <scheme val="minor"/>
      </rPr>
      <t>260.3</t>
    </r>
  </si>
  <si>
    <r>
      <rPr>
        <sz val="10"/>
        <color rgb="FF959595"/>
        <rFont val="Calibri"/>
        <family val="2"/>
        <charset val="204"/>
        <scheme val="minor"/>
      </rPr>
      <t>260.3.1</t>
    </r>
  </si>
  <si>
    <r>
      <rPr>
        <sz val="10"/>
        <color rgb="FF959595"/>
        <rFont val="Calibri"/>
        <family val="2"/>
        <charset val="204"/>
        <scheme val="minor"/>
      </rPr>
      <t>260.3.2</t>
    </r>
  </si>
  <si>
    <r>
      <rPr>
        <sz val="10"/>
        <color rgb="FF959595"/>
        <rFont val="Calibri"/>
        <family val="2"/>
        <charset val="204"/>
        <scheme val="minor"/>
      </rPr>
      <t>260.3.3</t>
    </r>
  </si>
  <si>
    <r>
      <rPr>
        <sz val="10"/>
        <color rgb="FF808080"/>
        <rFont val="Calibri"/>
        <family val="2"/>
        <charset val="204"/>
        <scheme val="minor"/>
      </rPr>
      <t>261.1</t>
    </r>
  </si>
  <si>
    <r>
      <rPr>
        <sz val="10"/>
        <color rgb="FF959595"/>
        <rFont val="Calibri"/>
        <family val="2"/>
        <charset val="204"/>
        <scheme val="minor"/>
      </rPr>
      <t>261.1.1</t>
    </r>
  </si>
  <si>
    <r>
      <rPr>
        <sz val="10"/>
        <color rgb="FF808080"/>
        <rFont val="Calibri"/>
        <family val="2"/>
        <charset val="204"/>
        <scheme val="minor"/>
      </rPr>
      <t>261.2</t>
    </r>
  </si>
  <si>
    <r>
      <rPr>
        <sz val="10"/>
        <color rgb="FF959595"/>
        <rFont val="Calibri"/>
        <family val="2"/>
        <charset val="204"/>
        <scheme val="minor"/>
      </rPr>
      <t>261.2.1</t>
    </r>
  </si>
  <si>
    <r>
      <rPr>
        <sz val="10"/>
        <color rgb="FF959595"/>
        <rFont val="Calibri"/>
        <family val="2"/>
        <charset val="204"/>
        <scheme val="minor"/>
      </rPr>
      <t>261.2.2</t>
    </r>
  </si>
  <si>
    <r>
      <rPr>
        <sz val="10"/>
        <color rgb="FF959595"/>
        <rFont val="Calibri"/>
        <family val="2"/>
        <charset val="204"/>
        <scheme val="minor"/>
      </rPr>
      <t>261.2.3</t>
    </r>
  </si>
  <si>
    <r>
      <rPr>
        <sz val="10"/>
        <color rgb="FF959595"/>
        <rFont val="Calibri"/>
        <family val="2"/>
        <charset val="204"/>
        <scheme val="minor"/>
      </rPr>
      <t>261.2.4</t>
    </r>
  </si>
  <si>
    <r>
      <rPr>
        <sz val="10"/>
        <color rgb="FF959595"/>
        <rFont val="Calibri"/>
        <family val="2"/>
        <charset val="204"/>
        <scheme val="minor"/>
      </rPr>
      <t>261.2.5</t>
    </r>
  </si>
  <si>
    <r>
      <rPr>
        <sz val="10"/>
        <color rgb="FF959595"/>
        <rFont val="Calibri"/>
        <family val="2"/>
        <charset val="204"/>
        <scheme val="minor"/>
      </rPr>
      <t>261.2.6</t>
    </r>
  </si>
  <si>
    <r>
      <rPr>
        <sz val="10"/>
        <color rgb="FF959595"/>
        <rFont val="Calibri"/>
        <family val="2"/>
        <charset val="204"/>
        <scheme val="minor"/>
      </rPr>
      <t>261.2.7</t>
    </r>
  </si>
  <si>
    <r>
      <rPr>
        <sz val="10"/>
        <color rgb="FF959595"/>
        <rFont val="Calibri"/>
        <family val="2"/>
        <charset val="204"/>
        <scheme val="minor"/>
      </rPr>
      <t>261.2.8</t>
    </r>
  </si>
  <si>
    <r>
      <rPr>
        <sz val="10"/>
        <color rgb="FF808080"/>
        <rFont val="Calibri"/>
        <family val="2"/>
        <charset val="204"/>
        <scheme val="minor"/>
      </rPr>
      <t>261.3</t>
    </r>
  </si>
  <si>
    <r>
      <rPr>
        <sz val="10"/>
        <color rgb="FF959595"/>
        <rFont val="Calibri"/>
        <family val="2"/>
        <charset val="204"/>
        <scheme val="minor"/>
      </rPr>
      <t>261.3.1</t>
    </r>
  </si>
  <si>
    <r>
      <rPr>
        <sz val="10"/>
        <color rgb="FF959595"/>
        <rFont val="Calibri"/>
        <family val="2"/>
        <charset val="204"/>
        <scheme val="minor"/>
      </rPr>
      <t>261.3.2</t>
    </r>
  </si>
  <si>
    <r>
      <rPr>
        <sz val="10"/>
        <color rgb="FF959595"/>
        <rFont val="Calibri"/>
        <family val="2"/>
        <charset val="204"/>
        <scheme val="minor"/>
      </rPr>
      <t>261.3.3</t>
    </r>
  </si>
  <si>
    <r>
      <rPr>
        <sz val="10"/>
        <color rgb="FF959595"/>
        <rFont val="Calibri"/>
        <family val="2"/>
        <charset val="204"/>
        <scheme val="minor"/>
      </rPr>
      <t>261.3.4</t>
    </r>
  </si>
  <si>
    <r>
      <rPr>
        <sz val="10"/>
        <color rgb="FF959595"/>
        <rFont val="Calibri"/>
        <family val="2"/>
        <charset val="204"/>
        <scheme val="minor"/>
      </rPr>
      <t>261.3.5</t>
    </r>
  </si>
  <si>
    <r>
      <rPr>
        <sz val="10"/>
        <color rgb="FF959595"/>
        <rFont val="Calibri"/>
        <family val="2"/>
        <charset val="204"/>
        <scheme val="minor"/>
      </rPr>
      <t>261.3.6</t>
    </r>
  </si>
  <si>
    <r>
      <rPr>
        <sz val="10"/>
        <color rgb="FF959595"/>
        <rFont val="Calibri"/>
        <family val="2"/>
        <charset val="204"/>
        <scheme val="minor"/>
      </rPr>
      <t>261.3.7</t>
    </r>
  </si>
  <si>
    <r>
      <rPr>
        <sz val="10"/>
        <color rgb="FF959595"/>
        <rFont val="Calibri"/>
        <family val="2"/>
        <charset val="204"/>
        <scheme val="minor"/>
      </rPr>
      <t>261.3.8</t>
    </r>
  </si>
  <si>
    <r>
      <rPr>
        <sz val="10"/>
        <color rgb="FF959595"/>
        <rFont val="Calibri"/>
        <family val="2"/>
        <charset val="204"/>
        <scheme val="minor"/>
      </rPr>
      <t>261.3.9</t>
    </r>
  </si>
  <si>
    <r>
      <rPr>
        <sz val="10"/>
        <color rgb="FF959595"/>
        <rFont val="Calibri"/>
        <family val="2"/>
        <charset val="204"/>
        <scheme val="minor"/>
      </rPr>
      <t>261.3.10</t>
    </r>
  </si>
  <si>
    <r>
      <rPr>
        <sz val="10"/>
        <color rgb="FF959595"/>
        <rFont val="Calibri"/>
        <family val="2"/>
        <charset val="204"/>
        <scheme val="minor"/>
      </rPr>
      <t>261.3.11</t>
    </r>
  </si>
  <si>
    <r>
      <rPr>
        <sz val="10"/>
        <color rgb="FF959595"/>
        <rFont val="Calibri"/>
        <family val="2"/>
        <charset val="204"/>
        <scheme val="minor"/>
      </rPr>
      <t>261.3.12</t>
    </r>
  </si>
  <si>
    <r>
      <rPr>
        <sz val="10"/>
        <color rgb="FF959595"/>
        <rFont val="Calibri"/>
        <family val="2"/>
        <charset val="204"/>
        <scheme val="minor"/>
      </rPr>
      <t>261.3.13</t>
    </r>
  </si>
  <si>
    <t>Лист Б-ПН-6,0 (220х140; 124 х103) ГОСТ 19903-2015</t>
  </si>
  <si>
    <t>Лист Б-ПН-4,0 4163х150 ГОСТ 19903-2015</t>
  </si>
  <si>
    <t>Наcтил 1/2/3</t>
  </si>
  <si>
    <t>Доставка материалов и оборудования на стройплощадку</t>
  </si>
  <si>
    <t>усл</t>
  </si>
  <si>
    <t>Итого: Конструкции металлические - КМ</t>
  </si>
  <si>
    <t>из них:</t>
  </si>
  <si>
    <t>Група 1.</t>
  </si>
  <si>
    <t>Група 2.</t>
  </si>
  <si>
    <t>Група 3.</t>
  </si>
  <si>
    <t>Група 4.</t>
  </si>
  <si>
    <t>Група 5.</t>
  </si>
  <si>
    <t>Непредвиденные расходы</t>
  </si>
  <si>
    <t>Итого:</t>
  </si>
  <si>
    <t>НДС</t>
  </si>
  <si>
    <t>Всего по смете:</t>
  </si>
  <si>
    <t>СИКН причал №1</t>
  </si>
  <si>
    <t>Оборудование шкафа управления</t>
  </si>
  <si>
    <t>Блок питания и контроля. Монтаж оборудования</t>
  </si>
  <si>
    <r>
      <rPr>
        <sz val="10"/>
        <color rgb="FF808080"/>
        <rFont val="Calibri"/>
        <family val="2"/>
        <charset val="204"/>
        <scheme val="minor"/>
      </rPr>
      <t>168.1</t>
    </r>
  </si>
  <si>
    <r>
      <rPr>
        <sz val="10"/>
        <color rgb="FF959595"/>
        <rFont val="Calibri"/>
        <family val="2"/>
        <charset val="204"/>
        <scheme val="minor"/>
      </rPr>
      <t>168.1.1</t>
    </r>
  </si>
  <si>
    <r>
      <rPr>
        <sz val="10"/>
        <color rgb="FF000080"/>
        <rFont val="Calibri"/>
        <family val="2"/>
        <charset val="204"/>
        <scheme val="minor"/>
      </rPr>
      <t>Затраты труда рабочих (средний разряд работы 4,4). Работы по монтажу оборудования</t>
    </r>
  </si>
  <si>
    <r>
      <rPr>
        <sz val="10"/>
        <color rgb="FF808080"/>
        <rFont val="Calibri"/>
        <family val="2"/>
        <charset val="204"/>
        <scheme val="minor"/>
      </rPr>
      <t>168.2</t>
    </r>
  </si>
  <si>
    <r>
      <rPr>
        <sz val="10"/>
        <color rgb="FF959595"/>
        <rFont val="Calibri"/>
        <family val="2"/>
        <charset val="204"/>
        <scheme val="minor"/>
      </rPr>
      <t>168.2.1</t>
    </r>
  </si>
  <si>
    <r>
      <rPr>
        <sz val="10"/>
        <color rgb="FF808080"/>
        <rFont val="Calibri"/>
        <family val="2"/>
        <charset val="204"/>
        <scheme val="minor"/>
      </rPr>
      <t>168.3</t>
    </r>
  </si>
  <si>
    <r>
      <rPr>
        <sz val="10"/>
        <color rgb="FF959595"/>
        <rFont val="Calibri"/>
        <family val="2"/>
        <charset val="204"/>
        <scheme val="minor"/>
      </rPr>
      <t>168.3.1</t>
    </r>
  </si>
  <si>
    <r>
      <rPr>
        <sz val="10"/>
        <color rgb="FF000080"/>
        <rFont val="Calibri"/>
        <family val="2"/>
        <charset val="204"/>
        <scheme val="minor"/>
      </rPr>
      <t>Гипсовое вяжущее ГОСТ 125-2018 марки Г-3</t>
    </r>
  </si>
  <si>
    <r>
      <rPr>
        <sz val="10"/>
        <color rgb="FF959595"/>
        <rFont val="Calibri"/>
        <family val="2"/>
        <charset val="204"/>
        <scheme val="minor"/>
      </rPr>
      <t>168.3.2</t>
    </r>
  </si>
  <si>
    <r>
      <rPr>
        <sz val="10"/>
        <color rgb="FF000080"/>
        <rFont val="Calibri"/>
        <family val="2"/>
        <charset val="204"/>
        <scheme val="minor"/>
      </rPr>
      <t>Канифоль сосновая ГОСТ 19113-84</t>
    </r>
  </si>
  <si>
    <r>
      <rPr>
        <sz val="10"/>
        <color rgb="FF959595"/>
        <rFont val="Calibri"/>
        <family val="2"/>
        <charset val="204"/>
        <scheme val="minor"/>
      </rPr>
      <t>168.3.3</t>
    </r>
  </si>
  <si>
    <r>
      <rPr>
        <sz val="10"/>
        <color rgb="FF000080"/>
        <rFont val="Calibri"/>
        <family val="2"/>
        <charset val="204"/>
        <scheme val="minor"/>
      </rPr>
      <t>Припои оловянно-свинцовые в чушках бессурьмянистые, марка ПОС40 ГОСТ 21930-76</t>
    </r>
  </si>
  <si>
    <r>
      <rPr>
        <sz val="10"/>
        <color rgb="FF959595"/>
        <rFont val="Calibri"/>
        <family val="2"/>
        <charset val="204"/>
        <scheme val="minor"/>
      </rPr>
      <t>168.3.4</t>
    </r>
  </si>
  <si>
    <r>
      <rPr>
        <sz val="10"/>
        <color rgb="FF000080"/>
        <rFont val="Calibri"/>
        <family val="2"/>
        <charset val="204"/>
        <scheme val="minor"/>
      </rPr>
      <t>Дюбель полипропиленовый универсальный с шурупами</t>
    </r>
  </si>
  <si>
    <t>Контроллер расхода FloBoss S600+, Корпус, плата процессора, передняя панель с клавиатурой и дисплеем, Сертификация ЕАС, P144 I/O Плата ввода/вывода с мезонином, P144 I/O Плата ввода/вывода с мезонином, P154 Плата прувера с мезонином, Присоединительный комплект для трех плат в в/вывода или платы прувера None</t>
  </si>
  <si>
    <t>Прибор или аппарат. Установка</t>
  </si>
  <si>
    <r>
      <rPr>
        <sz val="10"/>
        <color rgb="FF808080"/>
        <rFont val="Calibri"/>
        <family val="2"/>
        <charset val="204"/>
        <scheme val="minor"/>
      </rPr>
      <t>170.1</t>
    </r>
  </si>
  <si>
    <r>
      <rPr>
        <sz val="10"/>
        <color rgb="FF959595"/>
        <rFont val="Calibri"/>
        <family val="2"/>
        <charset val="204"/>
        <scheme val="minor"/>
      </rPr>
      <t>170.1.1</t>
    </r>
  </si>
  <si>
    <r>
      <rPr>
        <sz val="10"/>
        <color rgb="FF808080"/>
        <rFont val="Calibri"/>
        <family val="2"/>
        <charset val="204"/>
        <scheme val="minor"/>
      </rPr>
      <t>170.2</t>
    </r>
  </si>
  <si>
    <r>
      <rPr>
        <sz val="10"/>
        <color rgb="FF959595"/>
        <rFont val="Calibri"/>
        <family val="2"/>
        <charset val="204"/>
        <scheme val="minor"/>
      </rPr>
      <t>170.2.1</t>
    </r>
  </si>
  <si>
    <t>Конфигурационный комплект Config 600 Lite+ S600LITEPLUS</t>
  </si>
  <si>
    <t>Загрузочный кабель для FloBoss S600+</t>
  </si>
  <si>
    <t>Коммутатор Switch 24 ports TP-Link T1500-28PCT (TL-SL2428P)</t>
  </si>
  <si>
    <t>Медиаконвектор D-Link DMC-F60SC/E</t>
  </si>
  <si>
    <t>Кабель DisplayPort UGREEN DP102,10212,3m m-m</t>
  </si>
  <si>
    <t>Клавиатура Rapoo X1800S Wireless, Black, USB+мышь</t>
  </si>
  <si>
    <t>Колонки Sven 314 (2.0)-Black, 4 Вт(2х4) RMS, 100Hz-20kHz</t>
  </si>
  <si>
    <t>Microsoft Professional Russian Kazakhstan Only Medialess</t>
  </si>
  <si>
    <t>Microsoft Office Home and business 2021, 1ПК, 32bit/x64, Russian Kazakhstan Only Medialess</t>
  </si>
  <si>
    <t>Универсальный источник бесперебойного питания. Монтаж оборудования</t>
  </si>
  <si>
    <r>
      <rPr>
        <sz val="10"/>
        <color rgb="FF808080"/>
        <rFont val="Calibri"/>
        <family val="2"/>
        <charset val="204"/>
        <scheme val="minor"/>
      </rPr>
      <t>183.1</t>
    </r>
  </si>
  <si>
    <r>
      <rPr>
        <sz val="10"/>
        <color rgb="FF959595"/>
        <rFont val="Calibri"/>
        <family val="2"/>
        <charset val="204"/>
        <scheme val="minor"/>
      </rPr>
      <t>183.1.1</t>
    </r>
  </si>
  <si>
    <r>
      <rPr>
        <sz val="10"/>
        <color rgb="FF000080"/>
        <rFont val="Calibri"/>
        <family val="2"/>
        <charset val="204"/>
        <scheme val="minor"/>
      </rPr>
      <t>Затраты труда рабочих (средний разряд работы 4). Работы по устройству внутренних и наружных инженерных систем</t>
    </r>
  </si>
  <si>
    <r>
      <rPr>
        <sz val="10"/>
        <color rgb="FF808080"/>
        <rFont val="Calibri"/>
        <family val="2"/>
        <charset val="204"/>
        <scheme val="minor"/>
      </rPr>
      <t>183.2</t>
    </r>
  </si>
  <si>
    <r>
      <rPr>
        <sz val="10"/>
        <color rgb="FF959595"/>
        <rFont val="Calibri"/>
        <family val="2"/>
        <charset val="204"/>
        <scheme val="minor"/>
      </rPr>
      <t>183.2.1</t>
    </r>
  </si>
  <si>
    <r>
      <rPr>
        <sz val="10"/>
        <color rgb="FF000080"/>
        <rFont val="Calibri"/>
        <family val="2"/>
        <charset val="204"/>
        <scheme val="minor"/>
      </rPr>
      <t>Алюминиевый сплав литейный(силумин) в чушках марки АК5М2 ГОСТ 1583-93</t>
    </r>
  </si>
  <si>
    <r>
      <rPr>
        <sz val="10"/>
        <color rgb="FF959595"/>
        <rFont val="Calibri"/>
        <family val="2"/>
        <charset val="204"/>
        <scheme val="minor"/>
      </rPr>
      <t>183.2.2</t>
    </r>
  </si>
  <si>
    <r>
      <rPr>
        <sz val="10"/>
        <color rgb="FF000080"/>
        <rFont val="Calibri"/>
        <family val="2"/>
        <charset val="204"/>
        <scheme val="minor"/>
      </rPr>
      <t>Вода дистиллированная ГОСТ 6709-72</t>
    </r>
  </si>
  <si>
    <r>
      <rPr>
        <sz val="10"/>
        <color rgb="FF959595"/>
        <rFont val="Calibri"/>
        <family val="2"/>
        <charset val="204"/>
        <scheme val="minor"/>
      </rPr>
      <t>183.2.3</t>
    </r>
  </si>
  <si>
    <r>
      <rPr>
        <sz val="10"/>
        <color rgb="FF000080"/>
        <rFont val="Calibri"/>
        <family val="2"/>
        <charset val="204"/>
        <scheme val="minor"/>
      </rPr>
      <t>Кислота серная аккумуляторная высшего сорта ГОСТ 667-73</t>
    </r>
  </si>
  <si>
    <r>
      <rPr>
        <sz val="10"/>
        <color rgb="FF959595"/>
        <rFont val="Calibri"/>
        <family val="2"/>
        <charset val="204"/>
        <scheme val="minor"/>
      </rPr>
      <t>183.2.4</t>
    </r>
  </si>
  <si>
    <r>
      <rPr>
        <sz val="10"/>
        <color rgb="FF000080"/>
        <rFont val="Calibri"/>
        <family val="2"/>
        <charset val="204"/>
        <scheme val="minor"/>
      </rPr>
      <t>Натр едкий (сода каустическая) технический марки ТР ГОСТ 2263-79</t>
    </r>
  </si>
  <si>
    <t>Источник бесперебойного питания со встроенным блоком питания. Входное напряжение 10VAC...240VAC, выходные характеристики: 22,5VDC...29,5VDC при работе от сети</t>
  </si>
  <si>
    <t>Модуль резервирования питания 40А</t>
  </si>
  <si>
    <t>Блок питания универсал 1-фазный 24В 10А</t>
  </si>
  <si>
    <r>
      <rPr>
        <sz val="10"/>
        <color rgb="FF808080"/>
        <rFont val="Calibri"/>
        <family val="2"/>
        <charset val="204"/>
        <scheme val="minor"/>
      </rPr>
      <t>187.1</t>
    </r>
  </si>
  <si>
    <r>
      <rPr>
        <sz val="10"/>
        <color rgb="FF959595"/>
        <rFont val="Calibri"/>
        <family val="2"/>
        <charset val="204"/>
        <scheme val="minor"/>
      </rPr>
      <t>187.1.1</t>
    </r>
  </si>
  <si>
    <r>
      <rPr>
        <sz val="10"/>
        <color rgb="FF808080"/>
        <rFont val="Calibri"/>
        <family val="2"/>
        <charset val="204"/>
        <scheme val="minor"/>
      </rPr>
      <t>187.2</t>
    </r>
  </si>
  <si>
    <r>
      <rPr>
        <sz val="10"/>
        <color rgb="FF959595"/>
        <rFont val="Calibri"/>
        <family val="2"/>
        <charset val="204"/>
        <scheme val="minor"/>
      </rPr>
      <t>187.2.1</t>
    </r>
  </si>
  <si>
    <t>DIN-рейка симметричная 2м 7,5Х35 перфорированная</t>
  </si>
  <si>
    <t>Автоматический выключатель iC60N C 16A 2P</t>
  </si>
  <si>
    <t>Автоматический выключатель iC60N C 10A 2P</t>
  </si>
  <si>
    <r>
      <rPr>
        <b/>
        <sz val="10"/>
        <rFont val="Calibri"/>
        <family val="2"/>
        <charset val="204"/>
        <scheme val="minor"/>
      </rPr>
      <t>КЛЕММНИК ВИНТОВОЙ ПРОХОДНОЙ, СЕЧЕНИЕМ ПРОВОДА
2,5ММ2, 2ВХ/2ВЫХ СЕРЫЙ</t>
    </r>
  </si>
  <si>
    <r>
      <rPr>
        <b/>
        <sz val="10"/>
        <rFont val="Calibri"/>
        <family val="2"/>
        <charset val="204"/>
        <scheme val="minor"/>
      </rPr>
      <t>КЛЕММНИК ВИНТОВОЙ ПРОХОДНОЙ, СЕЧЕНИЕМ ПРОВОДА
2,5ММ2, 2 ТОЧКИ ПОДКЛЮЧЕНИЯ</t>
    </r>
  </si>
  <si>
    <t>КЛЕММНИК ВИНТОВОЙ ПРОХОДНОЙ, СЕЧЕНИЕМ ПРОВОДА 2,5ММ2, 2 ТОЧКИ ПОДКЛЮЧЕНИЯ</t>
  </si>
  <si>
    <r>
      <rPr>
        <b/>
        <sz val="10"/>
        <rFont val="Calibri"/>
        <family val="2"/>
        <charset val="204"/>
        <scheme val="minor"/>
      </rPr>
      <t>Интерфейстное реле с тонким интерфейсом в сборе, 6 A, 1 CO, с LED, с
защитным модулем, винтовые зажимы, 24 V AC/DC</t>
    </r>
  </si>
  <si>
    <t>Барьер искрозащиты для AI сигналов 4-20 мА с HART. 2 канала</t>
  </si>
  <si>
    <t>Барьер искрозащиты для AI сигналов 4-20 мА c HART. 1 вход 2 выхода</t>
  </si>
  <si>
    <t>Интерфейстное реле с тонким интерфейсом в сборе, 6 A, 1 CO, с LED, с защитным модулем, винтовые зажимы, 230 V AC/DC</t>
  </si>
  <si>
    <t>EcoStruxure Control Expert e-license Extra Large - Single</t>
  </si>
  <si>
    <t>PLC 4 slots Ethernet backplane</t>
  </si>
  <si>
    <t>5 PLC Rack protective covers</t>
  </si>
  <si>
    <t>M580 CPU redundant Level 4 with remote and distributed I/O</t>
  </si>
  <si>
    <t>RJ45 HSBY link</t>
  </si>
  <si>
    <t>Блок питания ~220В, standard</t>
  </si>
  <si>
    <r>
      <rPr>
        <b/>
        <sz val="10"/>
        <rFont val="Calibri"/>
        <family val="2"/>
        <charset val="204"/>
        <scheme val="minor"/>
      </rPr>
      <t>M580 I/O Scanner Module, IP Forwarding, Ethernet/IP Modbus TCP, 3 ports -
Coated</t>
    </r>
  </si>
  <si>
    <t>PLC 8 slots Ethernet backplane</t>
  </si>
  <si>
    <t>X80 Performance Ethernet Drop adapter, Ethernet Backpane</t>
  </si>
  <si>
    <t>X80 AC Power Supply Module, 100…240 V AC, 36W</t>
  </si>
  <si>
    <t>X80 Analog HART Input Module, 8 channels</t>
  </si>
  <si>
    <t>20-way removable terminal block with screw clamp</t>
  </si>
  <si>
    <t>X80 Analog HART Output Module, 4 channels</t>
  </si>
  <si>
    <t>X80 Digital Output Module, 16 channels, 24 V DC, Positive</t>
  </si>
  <si>
    <t>X80 Digital Input Module, 32 channels, 24 V DC, Positive (sink)</t>
  </si>
  <si>
    <t>10 m pre-equipped cable with 1 connector and 2 free wires</t>
  </si>
  <si>
    <t>X80 Serial Link Module, Modbus RTU, 2 isolated R5485 or 2 non isolated RS232 ports</t>
  </si>
  <si>
    <t>3 meters RS 485 corset (RJ45, flying leads)</t>
  </si>
  <si>
    <r>
      <rPr>
        <b/>
        <sz val="10"/>
        <rFont val="Calibri"/>
        <family val="2"/>
        <charset val="204"/>
        <scheme val="minor"/>
      </rPr>
      <t>КЛЕММНИК ВИНТОВОЙ, С ПРЕДОХР, ДЛЯ 6.3x32ММ, С ИНДИКАТ 12-
30V, 2ТЧК, 6ММ</t>
    </r>
  </si>
  <si>
    <t>КЛЕММНИК ВИНТОВОЙ, С ПРЕДОХР, ДЛЯ 6.3x32ММ, СО СВТД 110- 250V, 2ТЧК, 6ММ</t>
  </si>
  <si>
    <t>Приборы, масса до 5 кг. Установка на металлоконструкциях, щитах и пультах</t>
  </si>
  <si>
    <r>
      <rPr>
        <sz val="10"/>
        <color rgb="FF808080"/>
        <rFont val="Calibri"/>
        <family val="2"/>
        <charset val="204"/>
        <scheme val="minor"/>
      </rPr>
      <t>223.1</t>
    </r>
  </si>
  <si>
    <r>
      <rPr>
        <sz val="10"/>
        <color rgb="FF959595"/>
        <rFont val="Calibri"/>
        <family val="2"/>
        <charset val="204"/>
        <scheme val="minor"/>
      </rPr>
      <t>223.1.1</t>
    </r>
  </si>
  <si>
    <r>
      <rPr>
        <sz val="10"/>
        <color rgb="FF808080"/>
        <rFont val="Calibri"/>
        <family val="2"/>
        <charset val="204"/>
        <scheme val="minor"/>
      </rPr>
      <t>223.2</t>
    </r>
  </si>
  <si>
    <r>
      <rPr>
        <sz val="10"/>
        <color rgb="FF959595"/>
        <rFont val="Calibri"/>
        <family val="2"/>
        <charset val="204"/>
        <scheme val="minor"/>
      </rPr>
      <t>223.2.1</t>
    </r>
  </si>
  <si>
    <r>
      <rPr>
        <sz val="10"/>
        <color rgb="FF000080"/>
        <rFont val="Calibri"/>
        <family val="2"/>
        <charset val="204"/>
        <scheme val="minor"/>
      </rPr>
      <t>Болт с гайкой и шайбой ГОСТ ISO 8992-2015 оцинкованный</t>
    </r>
  </si>
  <si>
    <r>
      <rPr>
        <b/>
        <sz val="10"/>
        <rFont val="Calibri"/>
        <family val="2"/>
        <charset val="204"/>
        <scheme val="minor"/>
      </rPr>
      <t>Напольный шкаф Spacial SF с двустворчатой дверью с монтажной платой
2000x1600x600</t>
    </r>
  </si>
  <si>
    <t>Передние и задние панели цоколя 1600x200</t>
  </si>
  <si>
    <t>4 боковые панели цоколя 600x200</t>
  </si>
  <si>
    <t>AVEVA Plant SCADA 2023 R2 Server 10000 Tags</t>
  </si>
  <si>
    <t>AVEVA Plant SCADA 2023 R2 Control Client 10000 Tags</t>
  </si>
  <si>
    <t>AVEVA Plant SCADA 2023 R2 View-Only Client Unlimited Tags</t>
  </si>
  <si>
    <t>Провод ПВ 2,5 красный</t>
  </si>
  <si>
    <t>Провод ПВ 2,5 крчерный</t>
  </si>
  <si>
    <t>Провод ПВ 2,5 зеленый</t>
  </si>
  <si>
    <t>Провод ПВ 1,5 красный</t>
  </si>
  <si>
    <t>Провод ПВ 1,5 крчерный</t>
  </si>
  <si>
    <t>Провод ПВ 1,5 зеленый</t>
  </si>
  <si>
    <r>
      <rPr>
        <sz val="10"/>
        <color rgb="FF808080"/>
        <rFont val="Calibri"/>
        <family val="2"/>
        <charset val="204"/>
        <scheme val="minor"/>
      </rPr>
      <t>236.1</t>
    </r>
  </si>
  <si>
    <r>
      <rPr>
        <sz val="10"/>
        <color rgb="FF959595"/>
        <rFont val="Calibri"/>
        <family val="2"/>
        <charset val="204"/>
        <scheme val="minor"/>
      </rPr>
      <t>236.1.1</t>
    </r>
  </si>
  <si>
    <r>
      <rPr>
        <sz val="10"/>
        <color rgb="FF808080"/>
        <rFont val="Calibri"/>
        <family val="2"/>
        <charset val="204"/>
        <scheme val="minor"/>
      </rPr>
      <t>236.2</t>
    </r>
  </si>
  <si>
    <r>
      <rPr>
        <sz val="10"/>
        <color rgb="FF959595"/>
        <rFont val="Calibri"/>
        <family val="2"/>
        <charset val="204"/>
        <scheme val="minor"/>
      </rPr>
      <t>236.2.1</t>
    </r>
  </si>
  <si>
    <t>Напольный шкаф Spacial SF с монтажной платой 2000x800x800</t>
  </si>
  <si>
    <t>Приборы КИПиА</t>
  </si>
  <si>
    <r>
      <rPr>
        <sz val="10"/>
        <color rgb="FF808080"/>
        <rFont val="Calibri"/>
        <family val="2"/>
        <charset val="204"/>
        <scheme val="minor"/>
      </rPr>
      <t>238.1</t>
    </r>
  </si>
  <si>
    <r>
      <rPr>
        <sz val="10"/>
        <color rgb="FF959595"/>
        <rFont val="Calibri"/>
        <family val="2"/>
        <charset val="204"/>
        <scheme val="minor"/>
      </rPr>
      <t>238.1.1</t>
    </r>
  </si>
  <si>
    <r>
      <rPr>
        <sz val="10"/>
        <color rgb="FF808080"/>
        <rFont val="Calibri"/>
        <family val="2"/>
        <charset val="204"/>
        <scheme val="minor"/>
      </rPr>
      <t>238.2</t>
    </r>
  </si>
  <si>
    <r>
      <rPr>
        <sz val="10"/>
        <color rgb="FF959595"/>
        <rFont val="Calibri"/>
        <family val="2"/>
        <charset val="204"/>
        <scheme val="minor"/>
      </rPr>
      <t>238.2.1</t>
    </r>
  </si>
  <si>
    <r>
      <rPr>
        <b/>
        <sz val="10"/>
        <rFont val="Calibri"/>
        <family val="2"/>
        <charset val="204"/>
        <scheme val="minor"/>
      </rPr>
      <t>Differential pressure transmitter rDeltabar PMD75B; PMD75B-
BBBAEBH37HCASAJA1B+F1MCNTNZZ1</t>
    </r>
  </si>
  <si>
    <r>
      <rPr>
        <b/>
        <sz val="10"/>
        <rFont val="Calibri"/>
        <family val="2"/>
        <charset val="204"/>
        <scheme val="minor"/>
      </rPr>
      <t>Pressure transmitter Cerabar PMP71B PMP71B-
BBBAEBH6AA3WCA1VWJA1+AIF1MCNPZ1</t>
    </r>
  </si>
  <si>
    <r>
      <rPr>
        <b/>
        <sz val="10"/>
        <rFont val="Calibri"/>
        <family val="2"/>
        <charset val="204"/>
        <scheme val="minor"/>
      </rPr>
      <t>Intrinsically Safe Temperature Sensor iTHERM ModuLine TM131 TM131-
86ADBAA2AX1CAAC1AH3EA1+SATAZ1</t>
    </r>
  </si>
  <si>
    <r>
      <rPr>
        <b/>
        <sz val="10"/>
        <rFont val="Calibri"/>
        <family val="2"/>
        <charset val="204"/>
        <scheme val="minor"/>
      </rPr>
      <t>Temperature field transmitter with HART® protocol iTEMP Field Transmitter
HART TMT142B TMT142B-86A21A1+B3C1F1PAZ1</t>
    </r>
  </si>
  <si>
    <r>
      <rPr>
        <b/>
        <sz val="10"/>
        <rFont val="Calibri"/>
        <family val="2"/>
        <charset val="204"/>
        <scheme val="minor"/>
      </rPr>
      <t>Welded thermowell for a range of industrial applications iTHERM ModuLine
TT151 TT151-JFAADAAAA00AAX1A11BAAAEADFA1+SA</t>
    </r>
  </si>
  <si>
    <r>
      <rPr>
        <b/>
        <sz val="10"/>
        <rFont val="Calibri"/>
        <family val="2"/>
        <charset val="204"/>
        <scheme val="minor"/>
      </rPr>
      <t>The vibronic level switch Liquiphant FTL51B FTL51B-
BCA4BBFAA2CJA1VCJ+Z1</t>
    </r>
  </si>
  <si>
    <t>Кабельная эстакада</t>
  </si>
  <si>
    <t>Короб металлический длиной 3 м.Монтаж на конструкциях, кронштейнах, по фермам и колоннам</t>
  </si>
  <si>
    <r>
      <rPr>
        <sz val="10"/>
        <color rgb="FF808080"/>
        <rFont val="Calibri"/>
        <family val="2"/>
        <charset val="204"/>
        <scheme val="minor"/>
      </rPr>
      <t>245.1</t>
    </r>
  </si>
  <si>
    <r>
      <rPr>
        <sz val="10"/>
        <color rgb="FF959595"/>
        <rFont val="Calibri"/>
        <family val="2"/>
        <charset val="204"/>
        <scheme val="minor"/>
      </rPr>
      <t>245.1.1</t>
    </r>
  </si>
  <si>
    <r>
      <rPr>
        <sz val="10"/>
        <color rgb="FF808080"/>
        <rFont val="Calibri"/>
        <family val="2"/>
        <charset val="204"/>
        <scheme val="minor"/>
      </rPr>
      <t>245.2</t>
    </r>
  </si>
  <si>
    <r>
      <rPr>
        <sz val="10"/>
        <color rgb="FF959595"/>
        <rFont val="Calibri"/>
        <family val="2"/>
        <charset val="204"/>
        <scheme val="minor"/>
      </rPr>
      <t>245.2.1</t>
    </r>
  </si>
  <si>
    <r>
      <rPr>
        <sz val="10"/>
        <color rgb="FF959595"/>
        <rFont val="Calibri"/>
        <family val="2"/>
        <charset val="204"/>
        <scheme val="minor"/>
      </rPr>
      <t>245.2.2</t>
    </r>
  </si>
  <si>
    <r>
      <rPr>
        <sz val="10"/>
        <color rgb="FF959595"/>
        <rFont val="Calibri"/>
        <family val="2"/>
        <charset val="204"/>
        <scheme val="minor"/>
      </rPr>
      <t>245.2.3</t>
    </r>
  </si>
  <si>
    <r>
      <rPr>
        <sz val="10"/>
        <color rgb="FF000080"/>
        <rFont val="Calibri"/>
        <family val="2"/>
        <charset val="204"/>
        <scheme val="minor"/>
      </rPr>
      <t>Перфоратор электрический</t>
    </r>
  </si>
  <si>
    <r>
      <rPr>
        <sz val="10"/>
        <color rgb="FF808080"/>
        <rFont val="Calibri"/>
        <family val="2"/>
        <charset val="204"/>
        <scheme val="minor"/>
      </rPr>
      <t>245.3</t>
    </r>
  </si>
  <si>
    <r>
      <rPr>
        <sz val="10"/>
        <color rgb="FF959595"/>
        <rFont val="Calibri"/>
        <family val="2"/>
        <charset val="204"/>
        <scheme val="minor"/>
      </rPr>
      <t>245.3.1</t>
    </r>
  </si>
  <si>
    <r>
      <rPr>
        <sz val="10"/>
        <color rgb="FF959595"/>
        <rFont val="Calibri"/>
        <family val="2"/>
        <charset val="204"/>
        <scheme val="minor"/>
      </rPr>
      <t>245.3.2</t>
    </r>
  </si>
  <si>
    <r>
      <rPr>
        <sz val="10"/>
        <color rgb="FF000080"/>
        <rFont val="Calibri"/>
        <family val="2"/>
        <charset val="204"/>
        <scheme val="minor"/>
      </rPr>
      <t>Дюбели распорные полипропиленовые</t>
    </r>
  </si>
  <si>
    <r>
      <rPr>
        <sz val="10"/>
        <color rgb="FF000080"/>
        <rFont val="Calibri"/>
        <family val="2"/>
        <charset val="204"/>
        <scheme val="minor"/>
      </rPr>
      <t>100 шт.</t>
    </r>
  </si>
  <si>
    <r>
      <rPr>
        <sz val="10"/>
        <color rgb="FF959595"/>
        <rFont val="Calibri"/>
        <family val="2"/>
        <charset val="204"/>
        <scheme val="minor"/>
      </rPr>
      <t>245.3.3</t>
    </r>
  </si>
  <si>
    <r>
      <rPr>
        <sz val="10"/>
        <color rgb="FF000080"/>
        <rFont val="Calibri"/>
        <family val="2"/>
        <charset val="204"/>
        <scheme val="minor"/>
      </rPr>
      <t>Скобы двухлапковые ГОСТ Р 51177-2017</t>
    </r>
  </si>
  <si>
    <r>
      <rPr>
        <sz val="10"/>
        <color rgb="FF000080"/>
        <rFont val="Calibri"/>
        <family val="2"/>
        <charset val="204"/>
        <scheme val="minor"/>
      </rPr>
      <t>10 шт.</t>
    </r>
  </si>
  <si>
    <r>
      <rPr>
        <b/>
        <sz val="10"/>
        <rFont val="Calibri"/>
        <family val="2"/>
        <charset val="204"/>
        <scheme val="minor"/>
      </rPr>
      <t>Кабельный лоток перфорированный,замкового типа высотой 100 мм,
шириной 200 мм</t>
    </r>
  </si>
  <si>
    <t>Крышка для кабельного и лестничного лотка шириной 200 мм</t>
  </si>
  <si>
    <t>Угол 90гр. горизонтальный</t>
  </si>
  <si>
    <t>Крышка угола 90 градусов горизонтальный</t>
  </si>
  <si>
    <t>Разветвитель Т-образный плавный 100</t>
  </si>
  <si>
    <t>Крышка разветвителя Т-образного 100</t>
  </si>
  <si>
    <t>Консоль усиленная, кронштейн КР6</t>
  </si>
  <si>
    <t>Пластина соединительная</t>
  </si>
  <si>
    <t>Комплект соедиинительный КС</t>
  </si>
  <si>
    <t>Рукав металлический наружным диаметром до 48 мм. Прокладка</t>
  </si>
  <si>
    <r>
      <rPr>
        <sz val="10"/>
        <color rgb="FF808080"/>
        <rFont val="Calibri"/>
        <family val="2"/>
        <charset val="204"/>
        <scheme val="minor"/>
      </rPr>
      <t>255.1</t>
    </r>
  </si>
  <si>
    <r>
      <rPr>
        <sz val="10"/>
        <color rgb="FF959595"/>
        <rFont val="Calibri"/>
        <family val="2"/>
        <charset val="204"/>
        <scheme val="minor"/>
      </rPr>
      <t>255.1.1</t>
    </r>
  </si>
  <si>
    <r>
      <rPr>
        <sz val="10"/>
        <color rgb="FF808080"/>
        <rFont val="Calibri"/>
        <family val="2"/>
        <charset val="204"/>
        <scheme val="minor"/>
      </rPr>
      <t>255.2</t>
    </r>
  </si>
  <si>
    <r>
      <rPr>
        <sz val="10"/>
        <color rgb="FF959595"/>
        <rFont val="Calibri"/>
        <family val="2"/>
        <charset val="204"/>
        <scheme val="minor"/>
      </rPr>
      <t>255.2.1</t>
    </r>
  </si>
  <si>
    <r>
      <rPr>
        <sz val="10"/>
        <color rgb="FF959595"/>
        <rFont val="Calibri"/>
        <family val="2"/>
        <charset val="204"/>
        <scheme val="minor"/>
      </rPr>
      <t>255.2.2</t>
    </r>
  </si>
  <si>
    <r>
      <rPr>
        <sz val="10"/>
        <color rgb="FF959595"/>
        <rFont val="Calibri"/>
        <family val="2"/>
        <charset val="204"/>
        <scheme val="minor"/>
      </rPr>
      <t>255.2.3</t>
    </r>
  </si>
  <si>
    <r>
      <rPr>
        <sz val="10"/>
        <color rgb="FF959595"/>
        <rFont val="Calibri"/>
        <family val="2"/>
        <charset val="204"/>
        <scheme val="minor"/>
      </rPr>
      <t>255.2.4</t>
    </r>
  </si>
  <si>
    <r>
      <rPr>
        <sz val="10"/>
        <color rgb="FF808080"/>
        <rFont val="Calibri"/>
        <family val="2"/>
        <charset val="204"/>
        <scheme val="minor"/>
      </rPr>
      <t>255.3</t>
    </r>
  </si>
  <si>
    <r>
      <rPr>
        <sz val="10"/>
        <color rgb="FF959595"/>
        <rFont val="Calibri"/>
        <family val="2"/>
        <charset val="204"/>
        <scheme val="minor"/>
      </rPr>
      <t>255.3.1</t>
    </r>
  </si>
  <si>
    <r>
      <rPr>
        <sz val="10"/>
        <color rgb="FF000080"/>
        <rFont val="Calibri"/>
        <family val="2"/>
        <charset val="204"/>
        <scheme val="minor"/>
      </rPr>
      <t>Проволока стальная термически обработанная, оцинкованная ГОСТ 3282-74 диаметром 3 мм</t>
    </r>
  </si>
  <si>
    <r>
      <rPr>
        <sz val="10"/>
        <color rgb="FF959595"/>
        <rFont val="Calibri"/>
        <family val="2"/>
        <charset val="204"/>
        <scheme val="minor"/>
      </rPr>
      <t>255.3.2</t>
    </r>
  </si>
  <si>
    <r>
      <rPr>
        <sz val="10"/>
        <color rgb="FF000080"/>
        <rFont val="Calibri"/>
        <family val="2"/>
        <charset val="204"/>
        <scheme val="minor"/>
      </rPr>
      <t>Патрубки</t>
    </r>
  </si>
  <si>
    <r>
      <rPr>
        <sz val="10"/>
        <color rgb="FF959595"/>
        <rFont val="Calibri"/>
        <family val="2"/>
        <charset val="204"/>
        <scheme val="minor"/>
      </rPr>
      <t>255.3.3</t>
    </r>
  </si>
  <si>
    <r>
      <rPr>
        <sz val="10"/>
        <color rgb="FF959595"/>
        <rFont val="Calibri"/>
        <family val="2"/>
        <charset val="204"/>
        <scheme val="minor"/>
      </rPr>
      <t>255.3.4</t>
    </r>
  </si>
  <si>
    <r>
      <rPr>
        <sz val="10"/>
        <color rgb="FF000080"/>
        <rFont val="Calibri"/>
        <family val="2"/>
        <charset val="204"/>
        <scheme val="minor"/>
      </rPr>
      <t>Муфты соединительные ГОСТ Р 51177-2017</t>
    </r>
  </si>
  <si>
    <r>
      <rPr>
        <sz val="10"/>
        <color rgb="FF000080"/>
        <rFont val="Calibri"/>
        <family val="2"/>
        <charset val="204"/>
        <scheme val="minor"/>
      </rPr>
      <t>шт.</t>
    </r>
  </si>
  <si>
    <r>
      <rPr>
        <sz val="10"/>
        <color rgb="FF959595"/>
        <rFont val="Calibri"/>
        <family val="2"/>
        <charset val="204"/>
        <scheme val="minor"/>
      </rPr>
      <t>255.3.5</t>
    </r>
  </si>
  <si>
    <r>
      <rPr>
        <sz val="10"/>
        <color rgb="FF000080"/>
        <rFont val="Calibri"/>
        <family val="2"/>
        <charset val="204"/>
        <scheme val="minor"/>
      </rPr>
      <t>Втулки изолирующие ГОСТ Р 51177-2017</t>
    </r>
  </si>
  <si>
    <r>
      <rPr>
        <sz val="10"/>
        <color rgb="FF959595"/>
        <rFont val="Calibri"/>
        <family val="2"/>
        <charset val="204"/>
        <scheme val="minor"/>
      </rPr>
      <t>255.3.6</t>
    </r>
  </si>
  <si>
    <r>
      <rPr>
        <sz val="10"/>
        <color rgb="FF000080"/>
        <rFont val="Calibri"/>
        <family val="2"/>
        <charset val="204"/>
        <scheme val="minor"/>
      </rPr>
      <t>Перемычки гибкие, тип ПГС-50</t>
    </r>
  </si>
  <si>
    <r>
      <rPr>
        <sz val="10"/>
        <color rgb="FF959595"/>
        <rFont val="Calibri"/>
        <family val="2"/>
        <charset val="204"/>
        <scheme val="minor"/>
      </rPr>
      <t>255.3.7</t>
    </r>
  </si>
  <si>
    <r>
      <rPr>
        <sz val="10"/>
        <color rgb="FF000080"/>
        <rFont val="Calibri"/>
        <family val="2"/>
        <charset val="204"/>
        <scheme val="minor"/>
      </rPr>
      <t>Электрод типа Э42А, Э46А, Э50А ГОСТ 9467-75, марки УОНИ-13/45 диаметром 4 мм</t>
    </r>
  </si>
  <si>
    <r>
      <rPr>
        <sz val="10"/>
        <color rgb="FF959595"/>
        <rFont val="Calibri"/>
        <family val="2"/>
        <charset val="204"/>
        <scheme val="minor"/>
      </rPr>
      <t>255.3.8</t>
    </r>
  </si>
  <si>
    <r>
      <rPr>
        <sz val="10"/>
        <color rgb="FF959595"/>
        <rFont val="Calibri"/>
        <family val="2"/>
        <charset val="204"/>
        <scheme val="minor"/>
      </rPr>
      <t>255.3.9</t>
    </r>
  </si>
  <si>
    <r>
      <rPr>
        <sz val="10"/>
        <color rgb="FF000080"/>
        <rFont val="Calibri"/>
        <family val="2"/>
        <charset val="204"/>
        <scheme val="minor"/>
      </rPr>
      <t>Винт ГОСТ ISO 8992-2015 с полукруглой головкой</t>
    </r>
  </si>
  <si>
    <t>РЗ-Ц-П 25мм</t>
  </si>
  <si>
    <t>Труба стальная Ду32</t>
  </si>
  <si>
    <t>Труба ПНД Ду32</t>
  </si>
  <si>
    <t>Кабельная продукция</t>
  </si>
  <si>
    <t>Кабель до 35 кВ, масса 1 м до 1 кг. Прокладка по установленным конструкциям и лоткам с креплением на поворотах и в конце трассы</t>
  </si>
  <si>
    <t>м кабеля</t>
  </si>
  <si>
    <r>
      <rPr>
        <sz val="10"/>
        <color rgb="FF808080"/>
        <rFont val="Calibri"/>
        <family val="2"/>
        <charset val="204"/>
        <scheme val="minor"/>
      </rPr>
      <t>259.1</t>
    </r>
  </si>
  <si>
    <r>
      <rPr>
        <sz val="10"/>
        <color rgb="FF959595"/>
        <rFont val="Calibri"/>
        <family val="2"/>
        <charset val="204"/>
        <scheme val="minor"/>
      </rPr>
      <t>259.1.1</t>
    </r>
  </si>
  <si>
    <r>
      <rPr>
        <sz val="10"/>
        <color rgb="FF808080"/>
        <rFont val="Calibri"/>
        <family val="2"/>
        <charset val="204"/>
        <scheme val="minor"/>
      </rPr>
      <t>259.2</t>
    </r>
  </si>
  <si>
    <r>
      <rPr>
        <sz val="10"/>
        <color rgb="FF959595"/>
        <rFont val="Calibri"/>
        <family val="2"/>
        <charset val="204"/>
        <scheme val="minor"/>
      </rPr>
      <t>259.2.1</t>
    </r>
  </si>
  <si>
    <r>
      <rPr>
        <sz val="10"/>
        <color rgb="FF000080"/>
        <rFont val="Calibri"/>
        <family val="2"/>
        <charset val="204"/>
        <scheme val="minor"/>
      </rPr>
      <t>Лебедки электрические тяговым усилием свыше 122,62 до 156,96 кН (16 т)</t>
    </r>
  </si>
  <si>
    <r>
      <rPr>
        <sz val="10"/>
        <color rgb="FF959595"/>
        <rFont val="Calibri"/>
        <family val="2"/>
        <charset val="204"/>
        <scheme val="minor"/>
      </rPr>
      <t>259.2.2</t>
    </r>
  </si>
  <si>
    <r>
      <rPr>
        <sz val="10"/>
        <color rgb="FF000080"/>
        <rFont val="Calibri"/>
        <family val="2"/>
        <charset val="204"/>
        <scheme val="minor"/>
      </rPr>
      <t>Домкраты гидравлические грузоподъёмностью свыше 50 до 63 т</t>
    </r>
  </si>
  <si>
    <r>
      <rPr>
        <sz val="10"/>
        <color rgb="FF959595"/>
        <rFont val="Calibri"/>
        <family val="2"/>
        <charset val="204"/>
        <scheme val="minor"/>
      </rPr>
      <t>259.2.3</t>
    </r>
  </si>
  <si>
    <r>
      <rPr>
        <sz val="10"/>
        <color rgb="FF959595"/>
        <rFont val="Calibri"/>
        <family val="2"/>
        <charset val="204"/>
        <scheme val="minor"/>
      </rPr>
      <t>259.2.4</t>
    </r>
  </si>
  <si>
    <r>
      <rPr>
        <sz val="10"/>
        <color rgb="FF808080"/>
        <rFont val="Calibri"/>
        <family val="2"/>
        <charset val="204"/>
        <scheme val="minor"/>
      </rPr>
      <t>259.3</t>
    </r>
  </si>
  <si>
    <r>
      <rPr>
        <sz val="10"/>
        <color rgb="FF959595"/>
        <rFont val="Calibri"/>
        <family val="2"/>
        <charset val="204"/>
        <scheme val="minor"/>
      </rPr>
      <t>259.3.1</t>
    </r>
  </si>
  <si>
    <r>
      <rPr>
        <sz val="10"/>
        <color rgb="FF959595"/>
        <rFont val="Calibri"/>
        <family val="2"/>
        <charset val="204"/>
        <scheme val="minor"/>
      </rPr>
      <t>259.3.2</t>
    </r>
  </si>
  <si>
    <r>
      <rPr>
        <sz val="10"/>
        <color rgb="FF000080"/>
        <rFont val="Calibri"/>
        <family val="2"/>
        <charset val="204"/>
        <scheme val="minor"/>
      </rPr>
      <t>Роли свинцовые ГОСТ 89-73 толщиной 1,0 мм</t>
    </r>
  </si>
  <si>
    <r>
      <rPr>
        <sz val="10"/>
        <color rgb="FF959595"/>
        <rFont val="Calibri"/>
        <family val="2"/>
        <charset val="204"/>
        <scheme val="minor"/>
      </rPr>
      <t>259.3.3</t>
    </r>
  </si>
  <si>
    <r>
      <rPr>
        <sz val="10"/>
        <color rgb="FF000080"/>
        <rFont val="Calibri"/>
        <family val="2"/>
        <charset val="204"/>
        <scheme val="minor"/>
      </rPr>
      <t>Лента монтажная К226 с кнопками</t>
    </r>
  </si>
  <si>
    <r>
      <rPr>
        <sz val="10"/>
        <color rgb="FF000080"/>
        <rFont val="Calibri"/>
        <family val="2"/>
        <charset val="204"/>
        <scheme val="minor"/>
      </rPr>
      <t>100 м</t>
    </r>
  </si>
  <si>
    <r>
      <rPr>
        <sz val="10"/>
        <color rgb="FF959595"/>
        <rFont val="Calibri"/>
        <family val="2"/>
        <charset val="204"/>
        <scheme val="minor"/>
      </rPr>
      <t>259.3.4</t>
    </r>
  </si>
  <si>
    <r>
      <rPr>
        <sz val="10"/>
        <color rgb="FF000080"/>
        <rFont val="Calibri"/>
        <family val="2"/>
        <charset val="204"/>
        <scheme val="minor"/>
      </rPr>
      <t>Припои оловянно-свинцовые в чушках бессурьмянистые, марка ПОС30 ГОСТ 21930-76</t>
    </r>
  </si>
  <si>
    <r>
      <rPr>
        <sz val="10"/>
        <color rgb="FF959595"/>
        <rFont val="Calibri"/>
        <family val="2"/>
        <charset val="204"/>
        <scheme val="minor"/>
      </rPr>
      <t>259.3.5</t>
    </r>
  </si>
  <si>
    <r>
      <rPr>
        <sz val="10"/>
        <color rgb="FF000080"/>
        <rFont val="Calibri"/>
        <family val="2"/>
        <charset val="204"/>
        <scheme val="minor"/>
      </rPr>
      <t>Скобы и накладки для крепления кабеля ГОСТ Р 51177-2017</t>
    </r>
  </si>
  <si>
    <r>
      <rPr>
        <sz val="10"/>
        <color rgb="FF959595"/>
        <rFont val="Calibri"/>
        <family val="2"/>
        <charset val="204"/>
        <scheme val="minor"/>
      </rPr>
      <t>259.3.6</t>
    </r>
  </si>
  <si>
    <r>
      <rPr>
        <sz val="10"/>
        <color rgb="FF000080"/>
        <rFont val="Calibri"/>
        <family val="2"/>
        <charset val="204"/>
        <scheme val="minor"/>
      </rPr>
      <t>Кнопки монтажные ГОСТ Р 51177-2017</t>
    </r>
  </si>
  <si>
    <r>
      <rPr>
        <sz val="10"/>
        <color rgb="FF000080"/>
        <rFont val="Calibri"/>
        <family val="2"/>
        <charset val="204"/>
        <scheme val="minor"/>
      </rPr>
      <t>1000 шт.</t>
    </r>
  </si>
  <si>
    <r>
      <rPr>
        <sz val="10"/>
        <color rgb="FF959595"/>
        <rFont val="Calibri"/>
        <family val="2"/>
        <charset val="204"/>
        <scheme val="minor"/>
      </rPr>
      <t>259.3.7</t>
    </r>
  </si>
  <si>
    <r>
      <rPr>
        <sz val="10"/>
        <color rgb="FF000080"/>
        <rFont val="Calibri"/>
        <family val="2"/>
        <charset val="204"/>
        <scheme val="minor"/>
      </rPr>
      <t>Лак битумный БТ-123 ГОСТ Р 52165-2003</t>
    </r>
  </si>
  <si>
    <r>
      <rPr>
        <sz val="10"/>
        <color rgb="FF959595"/>
        <rFont val="Calibri"/>
        <family val="2"/>
        <charset val="204"/>
        <scheme val="minor"/>
      </rPr>
      <t>259.3.8</t>
    </r>
  </si>
  <si>
    <r>
      <rPr>
        <sz val="10"/>
        <color rgb="FF000080"/>
        <rFont val="Calibri"/>
        <family val="2"/>
        <charset val="204"/>
        <scheme val="minor"/>
      </rPr>
      <t>Бирки маркировочные</t>
    </r>
  </si>
  <si>
    <r>
      <rPr>
        <sz val="10"/>
        <color rgb="FF959595"/>
        <rFont val="Calibri"/>
        <family val="2"/>
        <charset val="204"/>
        <scheme val="minor"/>
      </rPr>
      <t>259.3.9</t>
    </r>
  </si>
  <si>
    <r>
      <rPr>
        <sz val="10"/>
        <color rgb="FF000080"/>
        <rFont val="Calibri"/>
        <family val="2"/>
        <charset val="204"/>
        <scheme val="minor"/>
      </rPr>
      <t>Шуруп ГОСТ 1147-80 с полукруглой головкой</t>
    </r>
  </si>
  <si>
    <t>Контрольный бронированный стальными лентами кабель с медной жилой КВБбШнг 19х1,5</t>
  </si>
  <si>
    <t>Контрольный бронированный стальными лентами кабель с медной жилой КВБбШнг 4х1,5</t>
  </si>
  <si>
    <t>Электрика</t>
  </si>
  <si>
    <r>
      <rPr>
        <sz val="10"/>
        <color rgb="FF808080"/>
        <rFont val="Calibri"/>
        <family val="2"/>
        <charset val="204"/>
        <scheme val="minor"/>
      </rPr>
      <t>262.1</t>
    </r>
  </si>
  <si>
    <r>
      <rPr>
        <sz val="10"/>
        <color rgb="FF959595"/>
        <rFont val="Calibri"/>
        <family val="2"/>
        <charset val="204"/>
        <scheme val="minor"/>
      </rPr>
      <t>262.1.1</t>
    </r>
  </si>
  <si>
    <r>
      <rPr>
        <sz val="10"/>
        <color rgb="FF808080"/>
        <rFont val="Calibri"/>
        <family val="2"/>
        <charset val="204"/>
        <scheme val="minor"/>
      </rPr>
      <t>262.2</t>
    </r>
  </si>
  <si>
    <r>
      <rPr>
        <sz val="10"/>
        <color rgb="FF959595"/>
        <rFont val="Calibri"/>
        <family val="2"/>
        <charset val="204"/>
        <scheme val="minor"/>
      </rPr>
      <t>262.2.1</t>
    </r>
  </si>
  <si>
    <t>Выключатель автоматический iC60N C 63A 4P</t>
  </si>
  <si>
    <t>Модульный контактор iCT63A 4НО 220/240В АС 50ГЦ</t>
  </si>
  <si>
    <t>Реле контроля напряж 3-фазного питания, 8 A, 2 CO, 380...480VAC</t>
  </si>
  <si>
    <r>
      <rPr>
        <b/>
        <sz val="10"/>
        <rFont val="Calibri"/>
        <family val="2"/>
        <charset val="204"/>
        <scheme val="minor"/>
      </rPr>
      <t>КЛЕММНИК ВИНТОВОЙ ПРОХОДНОЙ, СЕЧЕНИЕМ ПРОВОДА 4ММ2,
2 ТОЧКИ ПОДКЛЮЧЕНИЯ</t>
    </r>
  </si>
  <si>
    <t>Плавкая вставка G/5x20/5x25/5x30 1А</t>
  </si>
  <si>
    <t>Плавкая вставка G/5x20/5x25/5x30 2А</t>
  </si>
  <si>
    <t>Выключатель автоматический iC60N C 32A 4P</t>
  </si>
  <si>
    <t>Выключатель автоматический iC60N C 16A 2P</t>
  </si>
  <si>
    <t>Выключатель автоматический iC60N C 6A 2P</t>
  </si>
  <si>
    <t>Выключатель автоматический iC60N C 2A 3P</t>
  </si>
  <si>
    <t>Выключатель автоматический iC60N C 25A 3P</t>
  </si>
  <si>
    <r>
      <rPr>
        <b/>
        <sz val="10"/>
        <rFont val="Calibri"/>
        <family val="2"/>
        <charset val="204"/>
        <scheme val="minor"/>
      </rPr>
      <t>Приборы, масса до 5 кг. Установка на металлоконструкциях, щитах и
пультах</t>
    </r>
  </si>
  <si>
    <r>
      <rPr>
        <sz val="10"/>
        <color rgb="FF808080"/>
        <rFont val="Calibri"/>
        <family val="2"/>
        <charset val="204"/>
        <scheme val="minor"/>
      </rPr>
      <t>276.1</t>
    </r>
  </si>
  <si>
    <r>
      <rPr>
        <sz val="10"/>
        <color rgb="FF959595"/>
        <rFont val="Calibri"/>
        <family val="2"/>
        <charset val="204"/>
        <scheme val="minor"/>
      </rPr>
      <t>276.1.1</t>
    </r>
  </si>
  <si>
    <r>
      <rPr>
        <sz val="10"/>
        <color rgb="FF808080"/>
        <rFont val="Calibri"/>
        <family val="2"/>
        <charset val="204"/>
        <scheme val="minor"/>
      </rPr>
      <t>276.2</t>
    </r>
  </si>
  <si>
    <r>
      <rPr>
        <sz val="10"/>
        <color rgb="FF959595"/>
        <rFont val="Calibri"/>
        <family val="2"/>
        <charset val="204"/>
        <scheme val="minor"/>
      </rPr>
      <t>276.2.1</t>
    </r>
  </si>
  <si>
    <t>Кабель силовой, масса 1 м до 1 кг. Монтаж с креплением в местах изменения трассы</t>
  </si>
  <si>
    <r>
      <rPr>
        <sz val="10"/>
        <color rgb="FF808080"/>
        <rFont val="Calibri"/>
        <family val="2"/>
        <charset val="204"/>
        <scheme val="minor"/>
      </rPr>
      <t>280.1</t>
    </r>
  </si>
  <si>
    <r>
      <rPr>
        <sz val="10"/>
        <color rgb="FF959595"/>
        <rFont val="Calibri"/>
        <family val="2"/>
        <charset val="204"/>
        <scheme val="minor"/>
      </rPr>
      <t>280.1.1</t>
    </r>
  </si>
  <si>
    <r>
      <rPr>
        <sz val="10"/>
        <color rgb="FF808080"/>
        <rFont val="Calibri"/>
        <family val="2"/>
        <charset val="204"/>
        <scheme val="minor"/>
      </rPr>
      <t>280.2</t>
    </r>
  </si>
  <si>
    <r>
      <rPr>
        <sz val="10"/>
        <color rgb="FF959595"/>
        <rFont val="Calibri"/>
        <family val="2"/>
        <charset val="204"/>
        <scheme val="minor"/>
      </rPr>
      <t>280.2.1</t>
    </r>
  </si>
  <si>
    <r>
      <rPr>
        <sz val="10"/>
        <color rgb="FF959595"/>
        <rFont val="Calibri"/>
        <family val="2"/>
        <charset val="204"/>
        <scheme val="minor"/>
      </rPr>
      <t>280.2.2</t>
    </r>
  </si>
  <si>
    <r>
      <rPr>
        <sz val="10"/>
        <color rgb="FF959595"/>
        <rFont val="Calibri"/>
        <family val="2"/>
        <charset val="204"/>
        <scheme val="minor"/>
      </rPr>
      <t>280.2.3</t>
    </r>
  </si>
  <si>
    <r>
      <rPr>
        <sz val="10"/>
        <color rgb="FF808080"/>
        <rFont val="Calibri"/>
        <family val="2"/>
        <charset val="204"/>
        <scheme val="minor"/>
      </rPr>
      <t>280.3</t>
    </r>
  </si>
  <si>
    <r>
      <rPr>
        <sz val="10"/>
        <color rgb="FF959595"/>
        <rFont val="Calibri"/>
        <family val="2"/>
        <charset val="204"/>
        <scheme val="minor"/>
      </rPr>
      <t>280.3.1</t>
    </r>
  </si>
  <si>
    <r>
      <rPr>
        <sz val="10"/>
        <color rgb="FF000080"/>
        <rFont val="Calibri"/>
        <family val="2"/>
        <charset val="204"/>
        <scheme val="minor"/>
      </rPr>
      <t>Проволока из низкоуглеродистой оцинкованной стали первого класса 1Ц, общего назначения, высшего качества, термически обработанная, диаметром 3 мм ГОСТ 3282-74</t>
    </r>
  </si>
  <si>
    <r>
      <rPr>
        <sz val="10"/>
        <color rgb="FF959595"/>
        <rFont val="Calibri"/>
        <family val="2"/>
        <charset val="204"/>
        <scheme val="minor"/>
      </rPr>
      <t>280.3.2</t>
    </r>
  </si>
  <si>
    <r>
      <rPr>
        <sz val="10"/>
        <color rgb="FF959595"/>
        <rFont val="Calibri"/>
        <family val="2"/>
        <charset val="204"/>
        <scheme val="minor"/>
      </rPr>
      <t>280.3.3</t>
    </r>
  </si>
  <si>
    <r>
      <rPr>
        <sz val="10"/>
        <color rgb="FF959595"/>
        <rFont val="Calibri"/>
        <family val="2"/>
        <charset val="204"/>
        <scheme val="minor"/>
      </rPr>
      <t>280.3.4</t>
    </r>
  </si>
  <si>
    <r>
      <rPr>
        <sz val="10"/>
        <color rgb="FF000080"/>
        <rFont val="Calibri"/>
        <family val="2"/>
        <charset val="204"/>
        <scheme val="minor"/>
      </rPr>
      <t>Лента ЛЭТСАР</t>
    </r>
  </si>
  <si>
    <r>
      <rPr>
        <sz val="10"/>
        <color rgb="FF959595"/>
        <rFont val="Calibri"/>
        <family val="2"/>
        <charset val="204"/>
        <scheme val="minor"/>
      </rPr>
      <t>280.3.5</t>
    </r>
  </si>
  <si>
    <r>
      <rPr>
        <sz val="10"/>
        <color rgb="FF000080"/>
        <rFont val="Calibri"/>
        <family val="2"/>
        <charset val="204"/>
        <scheme val="minor"/>
      </rPr>
      <t>Трубка термоусаживаемая</t>
    </r>
  </si>
  <si>
    <r>
      <rPr>
        <sz val="10"/>
        <color rgb="FF000080"/>
        <rFont val="Calibri"/>
        <family val="2"/>
        <charset val="204"/>
        <scheme val="minor"/>
      </rPr>
      <t>м</t>
    </r>
  </si>
  <si>
    <r>
      <rPr>
        <sz val="10"/>
        <color rgb="FF959595"/>
        <rFont val="Calibri"/>
        <family val="2"/>
        <charset val="204"/>
        <scheme val="minor"/>
      </rPr>
      <t>280.3.6</t>
    </r>
  </si>
  <si>
    <r>
      <rPr>
        <sz val="10"/>
        <color rgb="FF000080"/>
        <rFont val="Calibri"/>
        <family val="2"/>
        <charset val="204"/>
        <scheme val="minor"/>
      </rPr>
      <t>Состав органосиликатный</t>
    </r>
  </si>
  <si>
    <r>
      <rPr>
        <sz val="10"/>
        <color rgb="FF959595"/>
        <rFont val="Calibri"/>
        <family val="2"/>
        <charset val="204"/>
        <scheme val="minor"/>
      </rPr>
      <t>280.3.7</t>
    </r>
  </si>
  <si>
    <r>
      <rPr>
        <sz val="10"/>
        <color rgb="FF000080"/>
        <rFont val="Calibri"/>
        <family val="2"/>
        <charset val="204"/>
        <scheme val="minor"/>
      </rPr>
      <t>Труба стальная сварная водогазопроводная легкая ГОСТ 3262-75 размерами 20х2,5 мм</t>
    </r>
  </si>
  <si>
    <r>
      <rPr>
        <sz val="10"/>
        <color rgb="FF959595"/>
        <rFont val="Calibri"/>
        <family val="2"/>
        <charset val="204"/>
        <scheme val="minor"/>
      </rPr>
      <t>280.3.8</t>
    </r>
  </si>
  <si>
    <r>
      <rPr>
        <sz val="10"/>
        <color rgb="FF959595"/>
        <rFont val="Calibri"/>
        <family val="2"/>
        <charset val="204"/>
        <scheme val="minor"/>
      </rPr>
      <t>280.3.9</t>
    </r>
  </si>
  <si>
    <r>
      <rPr>
        <sz val="10"/>
        <color rgb="FF959595"/>
        <rFont val="Calibri"/>
        <family val="2"/>
        <charset val="204"/>
        <scheme val="minor"/>
      </rPr>
      <t>280.3.10</t>
    </r>
  </si>
  <si>
    <r>
      <rPr>
        <sz val="10"/>
        <color rgb="FF959595"/>
        <rFont val="Calibri"/>
        <family val="2"/>
        <charset val="204"/>
        <scheme val="minor"/>
      </rPr>
      <t>280.3.11</t>
    </r>
  </si>
  <si>
    <t>Кабель силовой бронированный лентами кабель ВБбШв 4х4 мм</t>
  </si>
  <si>
    <r>
      <rPr>
        <sz val="10"/>
        <color rgb="FF808080"/>
        <rFont val="Calibri"/>
        <family val="2"/>
        <charset val="204"/>
        <scheme val="minor"/>
      </rPr>
      <t>282.1</t>
    </r>
  </si>
  <si>
    <r>
      <rPr>
        <sz val="10"/>
        <color rgb="FF959595"/>
        <rFont val="Calibri"/>
        <family val="2"/>
        <charset val="204"/>
        <scheme val="minor"/>
      </rPr>
      <t>282.1.1</t>
    </r>
  </si>
  <si>
    <r>
      <rPr>
        <sz val="10"/>
        <color rgb="FF808080"/>
        <rFont val="Calibri"/>
        <family val="2"/>
        <charset val="204"/>
        <scheme val="minor"/>
      </rPr>
      <t>282.2</t>
    </r>
  </si>
  <si>
    <r>
      <rPr>
        <sz val="10"/>
        <color rgb="FF959595"/>
        <rFont val="Calibri"/>
        <family val="2"/>
        <charset val="204"/>
        <scheme val="minor"/>
      </rPr>
      <t>282.2.1</t>
    </r>
  </si>
  <si>
    <r>
      <rPr>
        <sz val="10"/>
        <color rgb="FF959595"/>
        <rFont val="Calibri"/>
        <family val="2"/>
        <charset val="204"/>
        <scheme val="minor"/>
      </rPr>
      <t>282.2.2</t>
    </r>
  </si>
  <si>
    <r>
      <rPr>
        <sz val="10"/>
        <color rgb="FF959595"/>
        <rFont val="Calibri"/>
        <family val="2"/>
        <charset val="204"/>
        <scheme val="minor"/>
      </rPr>
      <t>282.2.3</t>
    </r>
  </si>
  <si>
    <r>
      <rPr>
        <sz val="10"/>
        <color rgb="FF808080"/>
        <rFont val="Calibri"/>
        <family val="2"/>
        <charset val="204"/>
        <scheme val="minor"/>
      </rPr>
      <t>282.3</t>
    </r>
  </si>
  <si>
    <r>
      <rPr>
        <sz val="10"/>
        <color rgb="FF959595"/>
        <rFont val="Calibri"/>
        <family val="2"/>
        <charset val="204"/>
        <scheme val="minor"/>
      </rPr>
      <t>282.3.1</t>
    </r>
  </si>
  <si>
    <r>
      <rPr>
        <sz val="10"/>
        <color rgb="FF959595"/>
        <rFont val="Calibri"/>
        <family val="2"/>
        <charset val="204"/>
        <scheme val="minor"/>
      </rPr>
      <t>282.3.2</t>
    </r>
  </si>
  <si>
    <r>
      <rPr>
        <sz val="10"/>
        <color rgb="FF959595"/>
        <rFont val="Calibri"/>
        <family val="2"/>
        <charset val="204"/>
        <scheme val="minor"/>
      </rPr>
      <t>282.3.3</t>
    </r>
  </si>
  <si>
    <t>Кабельный лоток перфорированный,замкового типа высотой 100 мм, шириной 200 мм</t>
  </si>
  <si>
    <r>
      <rPr>
        <sz val="10"/>
        <color rgb="FF808080"/>
        <rFont val="Calibri"/>
        <family val="2"/>
        <charset val="204"/>
        <scheme val="minor"/>
      </rPr>
      <t>292.1</t>
    </r>
  </si>
  <si>
    <r>
      <rPr>
        <sz val="10"/>
        <color rgb="FF959595"/>
        <rFont val="Calibri"/>
        <family val="2"/>
        <charset val="204"/>
        <scheme val="minor"/>
      </rPr>
      <t>292.1.1</t>
    </r>
  </si>
  <si>
    <r>
      <rPr>
        <sz val="10"/>
        <color rgb="FF000080"/>
        <rFont val="Calibri"/>
        <family val="2"/>
        <charset val="204"/>
        <scheme val="minor"/>
      </rPr>
      <t>Затраты труда рабочих (средний разряд работы 3,8). Работы по устройству внутренних и наружных инженерных систем</t>
    </r>
  </si>
  <si>
    <r>
      <rPr>
        <sz val="10"/>
        <color rgb="FF808080"/>
        <rFont val="Calibri"/>
        <family val="2"/>
        <charset val="204"/>
        <scheme val="minor"/>
      </rPr>
      <t>292.2</t>
    </r>
  </si>
  <si>
    <r>
      <rPr>
        <sz val="10"/>
        <color rgb="FF959595"/>
        <rFont val="Calibri"/>
        <family val="2"/>
        <charset val="204"/>
        <scheme val="minor"/>
      </rPr>
      <t>292.2.1</t>
    </r>
  </si>
  <si>
    <r>
      <rPr>
        <sz val="10"/>
        <color rgb="FF959595"/>
        <rFont val="Calibri"/>
        <family val="2"/>
        <charset val="204"/>
        <scheme val="minor"/>
      </rPr>
      <t>292.2.2</t>
    </r>
  </si>
  <si>
    <r>
      <rPr>
        <sz val="10"/>
        <color rgb="FF959595"/>
        <rFont val="Calibri"/>
        <family val="2"/>
        <charset val="204"/>
        <scheme val="minor"/>
      </rPr>
      <t>292.2.3</t>
    </r>
  </si>
  <si>
    <r>
      <rPr>
        <sz val="10"/>
        <color rgb="FF959595"/>
        <rFont val="Calibri"/>
        <family val="2"/>
        <charset val="204"/>
        <scheme val="minor"/>
      </rPr>
      <t>292.2.4</t>
    </r>
  </si>
  <si>
    <r>
      <rPr>
        <sz val="10"/>
        <color rgb="FF808080"/>
        <rFont val="Calibri"/>
        <family val="2"/>
        <charset val="204"/>
        <scheme val="minor"/>
      </rPr>
      <t>292.3</t>
    </r>
  </si>
  <si>
    <r>
      <rPr>
        <sz val="10"/>
        <color rgb="FF959595"/>
        <rFont val="Calibri"/>
        <family val="2"/>
        <charset val="204"/>
        <scheme val="minor"/>
      </rPr>
      <t>292.3.1</t>
    </r>
  </si>
  <si>
    <r>
      <rPr>
        <sz val="10"/>
        <color rgb="FF959595"/>
        <rFont val="Calibri"/>
        <family val="2"/>
        <charset val="204"/>
        <scheme val="minor"/>
      </rPr>
      <t>292.3.2</t>
    </r>
  </si>
  <si>
    <r>
      <rPr>
        <sz val="10"/>
        <color rgb="FF959595"/>
        <rFont val="Calibri"/>
        <family val="2"/>
        <charset val="204"/>
        <scheme val="minor"/>
      </rPr>
      <t>292.3.3</t>
    </r>
  </si>
  <si>
    <r>
      <rPr>
        <sz val="10"/>
        <color rgb="FF959595"/>
        <rFont val="Calibri"/>
        <family val="2"/>
        <charset val="204"/>
        <scheme val="minor"/>
      </rPr>
      <t>292.3.4</t>
    </r>
  </si>
  <si>
    <r>
      <rPr>
        <sz val="10"/>
        <color rgb="FF959595"/>
        <rFont val="Calibri"/>
        <family val="2"/>
        <charset val="204"/>
        <scheme val="minor"/>
      </rPr>
      <t>292.3.5</t>
    </r>
  </si>
  <si>
    <r>
      <rPr>
        <sz val="10"/>
        <color rgb="FF959595"/>
        <rFont val="Calibri"/>
        <family val="2"/>
        <charset val="204"/>
        <scheme val="minor"/>
      </rPr>
      <t>292.3.6</t>
    </r>
  </si>
  <si>
    <r>
      <rPr>
        <sz val="10"/>
        <color rgb="FF959595"/>
        <rFont val="Calibri"/>
        <family val="2"/>
        <charset val="204"/>
        <scheme val="minor"/>
      </rPr>
      <t>292.3.7</t>
    </r>
  </si>
  <si>
    <r>
      <rPr>
        <sz val="10"/>
        <color rgb="FF959595"/>
        <rFont val="Calibri"/>
        <family val="2"/>
        <charset val="204"/>
        <scheme val="minor"/>
      </rPr>
      <t>292.3.8</t>
    </r>
  </si>
  <si>
    <r>
      <rPr>
        <sz val="10"/>
        <color rgb="FF959595"/>
        <rFont val="Calibri"/>
        <family val="2"/>
        <charset val="204"/>
        <scheme val="minor"/>
      </rPr>
      <t>292.3.9</t>
    </r>
  </si>
  <si>
    <t>Итого: СИКН причал №1</t>
  </si>
  <si>
    <t>СИКН причал №3</t>
  </si>
  <si>
    <r>
      <rPr>
        <sz val="10"/>
        <color rgb="FF808080"/>
        <rFont val="Calibri"/>
        <family val="2"/>
        <charset val="204"/>
        <scheme val="minor"/>
      </rPr>
      <t>296.1</t>
    </r>
  </si>
  <si>
    <r>
      <rPr>
        <sz val="10"/>
        <color rgb="FF959595"/>
        <rFont val="Calibri"/>
        <family val="2"/>
        <charset val="204"/>
        <scheme val="minor"/>
      </rPr>
      <t>296.1.1</t>
    </r>
  </si>
  <si>
    <r>
      <rPr>
        <sz val="10"/>
        <color rgb="FF808080"/>
        <rFont val="Calibri"/>
        <family val="2"/>
        <charset val="204"/>
        <scheme val="minor"/>
      </rPr>
      <t>296.2</t>
    </r>
  </si>
  <si>
    <r>
      <rPr>
        <sz val="10"/>
        <color rgb="FF959595"/>
        <rFont val="Calibri"/>
        <family val="2"/>
        <charset val="204"/>
        <scheme val="minor"/>
      </rPr>
      <t>296.2.1</t>
    </r>
  </si>
  <si>
    <r>
      <rPr>
        <sz val="10"/>
        <color rgb="FF808080"/>
        <rFont val="Calibri"/>
        <family val="2"/>
        <charset val="204"/>
        <scheme val="minor"/>
      </rPr>
      <t>296.3</t>
    </r>
  </si>
  <si>
    <r>
      <rPr>
        <sz val="10"/>
        <color rgb="FF959595"/>
        <rFont val="Calibri"/>
        <family val="2"/>
        <charset val="204"/>
        <scheme val="minor"/>
      </rPr>
      <t>296.3.1</t>
    </r>
  </si>
  <si>
    <r>
      <rPr>
        <sz val="10"/>
        <color rgb="FF959595"/>
        <rFont val="Calibri"/>
        <family val="2"/>
        <charset val="204"/>
        <scheme val="minor"/>
      </rPr>
      <t>296.3.2</t>
    </r>
  </si>
  <si>
    <r>
      <rPr>
        <sz val="10"/>
        <color rgb="FF959595"/>
        <rFont val="Calibri"/>
        <family val="2"/>
        <charset val="204"/>
        <scheme val="minor"/>
      </rPr>
      <t>296.3.3</t>
    </r>
  </si>
  <si>
    <r>
      <rPr>
        <sz val="10"/>
        <color rgb="FF959595"/>
        <rFont val="Calibri"/>
        <family val="2"/>
        <charset val="204"/>
        <scheme val="minor"/>
      </rPr>
      <t>296.3.4</t>
    </r>
  </si>
  <si>
    <t>Контроллер расхода FloBoss S600+, Корпус, плата процессора, передняя панель с клавиатурой и дисплеем, Сертификация ЕАС, P144 I/O Плата ввода/вывода с мезонином, P144 I/O Плата ввода/вывода с мезонином, P154 Плата прувера с мезонином, Присоединительный комплект для трех плат вв/вывода или платы прувера None</t>
  </si>
  <si>
    <r>
      <rPr>
        <sz val="10"/>
        <color rgb="FF808080"/>
        <rFont val="Calibri"/>
        <family val="2"/>
        <charset val="204"/>
        <scheme val="minor"/>
      </rPr>
      <t>298.1</t>
    </r>
  </si>
  <si>
    <r>
      <rPr>
        <sz val="10"/>
        <color rgb="FF959595"/>
        <rFont val="Calibri"/>
        <family val="2"/>
        <charset val="204"/>
        <scheme val="minor"/>
      </rPr>
      <t>298.1.1</t>
    </r>
  </si>
  <si>
    <r>
      <rPr>
        <sz val="10"/>
        <color rgb="FF808080"/>
        <rFont val="Calibri"/>
        <family val="2"/>
        <charset val="204"/>
        <scheme val="minor"/>
      </rPr>
      <t>298.2</t>
    </r>
  </si>
  <si>
    <r>
      <rPr>
        <sz val="10"/>
        <color rgb="FF959595"/>
        <rFont val="Calibri"/>
        <family val="2"/>
        <charset val="204"/>
        <scheme val="minor"/>
      </rPr>
      <t>298.2.1</t>
    </r>
  </si>
  <si>
    <t>Промышленный ПК IPC527G (Box PC), SIMATIC IPC 2x Gigabit Ethernet (IE/PN); 1x DisplayPort, 1x VGA; 4xUSB3.0; 2x RS232/485/422 (можно выбрать); питание ~100/240 В; ECCN: 5A992 AL: N</t>
  </si>
  <si>
    <t>Принтер Canon LBP-236dw,A4,38ppm,1200x1200dpi,1024MB,4000 стр/мес, WI- FI, LAN,White</t>
  </si>
  <si>
    <r>
      <rPr>
        <b/>
        <sz val="10"/>
        <rFont val="Calibri"/>
        <family val="2"/>
        <charset val="204"/>
        <scheme val="minor"/>
      </rPr>
      <t>Microsoft Office Home and business 2021, 1ПК, 32bit/x64, Russian Kazakhstan
Only Medialess</t>
    </r>
  </si>
  <si>
    <r>
      <rPr>
        <sz val="10"/>
        <color rgb="FF808080"/>
        <rFont val="Calibri"/>
        <family val="2"/>
        <charset val="204"/>
        <scheme val="minor"/>
      </rPr>
      <t>311.1</t>
    </r>
  </si>
  <si>
    <r>
      <rPr>
        <sz val="10"/>
        <color rgb="FF959595"/>
        <rFont val="Calibri"/>
        <family val="2"/>
        <charset val="204"/>
        <scheme val="minor"/>
      </rPr>
      <t>311.1.1</t>
    </r>
  </si>
  <si>
    <r>
      <rPr>
        <sz val="10"/>
        <color rgb="FF808080"/>
        <rFont val="Calibri"/>
        <family val="2"/>
        <charset val="204"/>
        <scheme val="minor"/>
      </rPr>
      <t>311.2</t>
    </r>
  </si>
  <si>
    <r>
      <rPr>
        <sz val="10"/>
        <color rgb="FF959595"/>
        <rFont val="Calibri"/>
        <family val="2"/>
        <charset val="204"/>
        <scheme val="minor"/>
      </rPr>
      <t>311.2.1</t>
    </r>
  </si>
  <si>
    <r>
      <rPr>
        <sz val="10"/>
        <color rgb="FF959595"/>
        <rFont val="Calibri"/>
        <family val="2"/>
        <charset val="204"/>
        <scheme val="minor"/>
      </rPr>
      <t>311.2.2</t>
    </r>
  </si>
  <si>
    <r>
      <rPr>
        <sz val="10"/>
        <color rgb="FF959595"/>
        <rFont val="Calibri"/>
        <family val="2"/>
        <charset val="204"/>
        <scheme val="minor"/>
      </rPr>
      <t>311.2.3</t>
    </r>
  </si>
  <si>
    <r>
      <rPr>
        <sz val="10"/>
        <color rgb="FF959595"/>
        <rFont val="Calibri"/>
        <family val="2"/>
        <charset val="204"/>
        <scheme val="minor"/>
      </rPr>
      <t>311.2.4</t>
    </r>
  </si>
  <si>
    <r>
      <rPr>
        <sz val="10"/>
        <color rgb="FF808080"/>
        <rFont val="Calibri"/>
        <family val="2"/>
        <charset val="204"/>
        <scheme val="minor"/>
      </rPr>
      <t>315.1</t>
    </r>
  </si>
  <si>
    <r>
      <rPr>
        <sz val="10"/>
        <color rgb="FF959595"/>
        <rFont val="Calibri"/>
        <family val="2"/>
        <charset val="204"/>
        <scheme val="minor"/>
      </rPr>
      <t>315.1.1</t>
    </r>
  </si>
  <si>
    <t>Затраты труда рабочих (средний разряд работы 4,2). Работы по устройству внутренних и наружных инженерных систем</t>
  </si>
  <si>
    <r>
      <rPr>
        <sz val="10"/>
        <color rgb="FF808080"/>
        <rFont val="Calibri"/>
        <family val="2"/>
        <charset val="204"/>
        <scheme val="minor"/>
      </rPr>
      <t>315.2</t>
    </r>
  </si>
  <si>
    <r>
      <rPr>
        <sz val="10"/>
        <color rgb="FF959595"/>
        <rFont val="Calibri"/>
        <family val="2"/>
        <charset val="204"/>
        <scheme val="minor"/>
      </rPr>
      <t>315.2.1</t>
    </r>
  </si>
  <si>
    <t>M580 I/O Scanner Module, IP Forwarding, Ethernet/IP Modbus TCP, 3 ports - Coated</t>
  </si>
  <si>
    <r>
      <rPr>
        <b/>
        <sz val="10"/>
        <rFont val="Calibri"/>
        <family val="2"/>
        <charset val="204"/>
        <scheme val="minor"/>
      </rPr>
      <t>КЛЕММНИК ВИНТОВОЙ, С ПРЕДОХР, ДЛЯ 6.3x32ММ, СО СВТД 110-
250V, 2ТЧК, 6ММ</t>
    </r>
  </si>
  <si>
    <r>
      <rPr>
        <sz val="10"/>
        <color rgb="FF808080"/>
        <rFont val="Calibri"/>
        <family val="2"/>
        <charset val="204"/>
        <scheme val="minor"/>
      </rPr>
      <t>351.1</t>
    </r>
  </si>
  <si>
    <r>
      <rPr>
        <sz val="10"/>
        <color rgb="FF959595"/>
        <rFont val="Calibri"/>
        <family val="2"/>
        <charset val="204"/>
        <scheme val="minor"/>
      </rPr>
      <t>351.1.1</t>
    </r>
  </si>
  <si>
    <r>
      <rPr>
        <sz val="10"/>
        <color rgb="FF808080"/>
        <rFont val="Calibri"/>
        <family val="2"/>
        <charset val="204"/>
        <scheme val="minor"/>
      </rPr>
      <t>351.2</t>
    </r>
  </si>
  <si>
    <r>
      <rPr>
        <sz val="10"/>
        <color rgb="FF959595"/>
        <rFont val="Calibri"/>
        <family val="2"/>
        <charset val="204"/>
        <scheme val="minor"/>
      </rPr>
      <t>351.2.1</t>
    </r>
  </si>
  <si>
    <t>Напольный шкаф Spacial SF с двустворчатой дверью с монтажной платой 2000x1600x600</t>
  </si>
  <si>
    <r>
      <rPr>
        <sz val="10"/>
        <color rgb="FF808080"/>
        <rFont val="Calibri"/>
        <family val="2"/>
        <charset val="204"/>
        <scheme val="minor"/>
      </rPr>
      <t>364.1</t>
    </r>
  </si>
  <si>
    <r>
      <rPr>
        <sz val="10"/>
        <color rgb="FF959595"/>
        <rFont val="Calibri"/>
        <family val="2"/>
        <charset val="204"/>
        <scheme val="minor"/>
      </rPr>
      <t>364.1.1</t>
    </r>
  </si>
  <si>
    <r>
      <rPr>
        <sz val="10"/>
        <color rgb="FF000080"/>
        <rFont val="Calibri"/>
        <family val="2"/>
        <charset val="204"/>
        <scheme val="minor"/>
      </rPr>
      <t>Затраты труда рабочих (средний разряд работы 4,2). Работы по устройству внутренних и наружных инженерных систем</t>
    </r>
  </si>
  <si>
    <r>
      <rPr>
        <sz val="10"/>
        <color rgb="FF808080"/>
        <rFont val="Calibri"/>
        <family val="2"/>
        <charset val="204"/>
        <scheme val="minor"/>
      </rPr>
      <t>364.2</t>
    </r>
  </si>
  <si>
    <r>
      <rPr>
        <sz val="10"/>
        <color rgb="FF959595"/>
        <rFont val="Calibri"/>
        <family val="2"/>
        <charset val="204"/>
        <scheme val="minor"/>
      </rPr>
      <t>364.2.1</t>
    </r>
  </si>
  <si>
    <t>Welded thermowell for a range of industrial applications iTHERM ModuLine TT151 TT151-JFAADAAAA00AAX1A11BAAAEADFA1+SA</t>
  </si>
  <si>
    <t>The vibronic level switch Liquiphant FTL51B FTL51B- BCA4BBFAA2CJA1VCJ+Z1</t>
  </si>
  <si>
    <r>
      <rPr>
        <sz val="10"/>
        <color rgb="FF808080"/>
        <rFont val="Calibri"/>
        <family val="2"/>
        <charset val="204"/>
        <scheme val="minor"/>
      </rPr>
      <t>371.1</t>
    </r>
  </si>
  <si>
    <r>
      <rPr>
        <sz val="10"/>
        <color rgb="FF959595"/>
        <rFont val="Calibri"/>
        <family val="2"/>
        <charset val="204"/>
        <scheme val="minor"/>
      </rPr>
      <t>371.1.1</t>
    </r>
  </si>
  <si>
    <r>
      <rPr>
        <sz val="10"/>
        <color rgb="FF808080"/>
        <rFont val="Calibri"/>
        <family val="2"/>
        <charset val="204"/>
        <scheme val="minor"/>
      </rPr>
      <t>371.2</t>
    </r>
  </si>
  <si>
    <r>
      <rPr>
        <sz val="10"/>
        <color rgb="FF959595"/>
        <rFont val="Calibri"/>
        <family val="2"/>
        <charset val="204"/>
        <scheme val="minor"/>
      </rPr>
      <t>371.2.1</t>
    </r>
  </si>
  <si>
    <r>
      <rPr>
        <sz val="10"/>
        <color rgb="FF959595"/>
        <rFont val="Calibri"/>
        <family val="2"/>
        <charset val="204"/>
        <scheme val="minor"/>
      </rPr>
      <t>371.2.2</t>
    </r>
  </si>
  <si>
    <r>
      <rPr>
        <sz val="10"/>
        <color rgb="FF959595"/>
        <rFont val="Calibri"/>
        <family val="2"/>
        <charset val="204"/>
        <scheme val="minor"/>
      </rPr>
      <t>371.2.3</t>
    </r>
  </si>
  <si>
    <r>
      <rPr>
        <sz val="10"/>
        <color rgb="FF808080"/>
        <rFont val="Calibri"/>
        <family val="2"/>
        <charset val="204"/>
        <scheme val="minor"/>
      </rPr>
      <t>371.3</t>
    </r>
  </si>
  <si>
    <r>
      <rPr>
        <sz val="10"/>
        <color rgb="FF959595"/>
        <rFont val="Calibri"/>
        <family val="2"/>
        <charset val="204"/>
        <scheme val="minor"/>
      </rPr>
      <t>371.3.1</t>
    </r>
  </si>
  <si>
    <r>
      <rPr>
        <sz val="10"/>
        <color rgb="FF959595"/>
        <rFont val="Calibri"/>
        <family val="2"/>
        <charset val="204"/>
        <scheme val="minor"/>
      </rPr>
      <t>371.3.2</t>
    </r>
  </si>
  <si>
    <r>
      <rPr>
        <sz val="10"/>
        <color rgb="FF959595"/>
        <rFont val="Calibri"/>
        <family val="2"/>
        <charset val="204"/>
        <scheme val="minor"/>
      </rPr>
      <t>371.3.3</t>
    </r>
  </si>
  <si>
    <r>
      <rPr>
        <sz val="10"/>
        <color rgb="FF808080"/>
        <rFont val="Calibri"/>
        <family val="2"/>
        <charset val="204"/>
        <scheme val="minor"/>
      </rPr>
      <t>381.1</t>
    </r>
  </si>
  <si>
    <r>
      <rPr>
        <sz val="10"/>
        <color rgb="FF959595"/>
        <rFont val="Calibri"/>
        <family val="2"/>
        <charset val="204"/>
        <scheme val="minor"/>
      </rPr>
      <t>381.1.1</t>
    </r>
  </si>
  <si>
    <r>
      <rPr>
        <sz val="10"/>
        <color rgb="FF808080"/>
        <rFont val="Calibri"/>
        <family val="2"/>
        <charset val="204"/>
        <scheme val="minor"/>
      </rPr>
      <t>381.2</t>
    </r>
  </si>
  <si>
    <r>
      <rPr>
        <sz val="10"/>
        <color rgb="FF959595"/>
        <rFont val="Calibri"/>
        <family val="2"/>
        <charset val="204"/>
        <scheme val="minor"/>
      </rPr>
      <t>381.2.1</t>
    </r>
  </si>
  <si>
    <r>
      <rPr>
        <sz val="10"/>
        <color rgb="FF959595"/>
        <rFont val="Calibri"/>
        <family val="2"/>
        <charset val="204"/>
        <scheme val="minor"/>
      </rPr>
      <t>381.2.2</t>
    </r>
  </si>
  <si>
    <r>
      <rPr>
        <sz val="10"/>
        <color rgb="FF959595"/>
        <rFont val="Calibri"/>
        <family val="2"/>
        <charset val="204"/>
        <scheme val="minor"/>
      </rPr>
      <t>381.2.3</t>
    </r>
  </si>
  <si>
    <r>
      <rPr>
        <sz val="10"/>
        <color rgb="FF959595"/>
        <rFont val="Calibri"/>
        <family val="2"/>
        <charset val="204"/>
        <scheme val="minor"/>
      </rPr>
      <t>381.2.4</t>
    </r>
  </si>
  <si>
    <r>
      <rPr>
        <sz val="10"/>
        <color rgb="FF808080"/>
        <rFont val="Calibri"/>
        <family val="2"/>
        <charset val="204"/>
        <scheme val="minor"/>
      </rPr>
      <t>381.3</t>
    </r>
  </si>
  <si>
    <r>
      <rPr>
        <sz val="10"/>
        <color rgb="FF959595"/>
        <rFont val="Calibri"/>
        <family val="2"/>
        <charset val="204"/>
        <scheme val="minor"/>
      </rPr>
      <t>381.3.1</t>
    </r>
  </si>
  <si>
    <r>
      <rPr>
        <sz val="10"/>
        <color rgb="FF959595"/>
        <rFont val="Calibri"/>
        <family val="2"/>
        <charset val="204"/>
        <scheme val="minor"/>
      </rPr>
      <t>381.3.2</t>
    </r>
  </si>
  <si>
    <r>
      <rPr>
        <sz val="10"/>
        <color rgb="FF959595"/>
        <rFont val="Calibri"/>
        <family val="2"/>
        <charset val="204"/>
        <scheme val="minor"/>
      </rPr>
      <t>381.3.3</t>
    </r>
  </si>
  <si>
    <r>
      <rPr>
        <sz val="10"/>
        <color rgb="FF959595"/>
        <rFont val="Calibri"/>
        <family val="2"/>
        <charset val="204"/>
        <scheme val="minor"/>
      </rPr>
      <t>381.3.4</t>
    </r>
  </si>
  <si>
    <r>
      <rPr>
        <sz val="10"/>
        <color rgb="FF959595"/>
        <rFont val="Calibri"/>
        <family val="2"/>
        <charset val="204"/>
        <scheme val="minor"/>
      </rPr>
      <t>381.3.5</t>
    </r>
  </si>
  <si>
    <r>
      <rPr>
        <sz val="10"/>
        <color rgb="FF959595"/>
        <rFont val="Calibri"/>
        <family val="2"/>
        <charset val="204"/>
        <scheme val="minor"/>
      </rPr>
      <t>381.3.6</t>
    </r>
  </si>
  <si>
    <r>
      <rPr>
        <sz val="10"/>
        <color rgb="FF959595"/>
        <rFont val="Calibri"/>
        <family val="2"/>
        <charset val="204"/>
        <scheme val="minor"/>
      </rPr>
      <t>381.3.7</t>
    </r>
  </si>
  <si>
    <r>
      <rPr>
        <sz val="10"/>
        <color rgb="FF959595"/>
        <rFont val="Calibri"/>
        <family val="2"/>
        <charset val="204"/>
        <scheme val="minor"/>
      </rPr>
      <t>381.3.8</t>
    </r>
  </si>
  <si>
    <r>
      <rPr>
        <sz val="10"/>
        <color rgb="FF959595"/>
        <rFont val="Calibri"/>
        <family val="2"/>
        <charset val="204"/>
        <scheme val="minor"/>
      </rPr>
      <t>381.3.9</t>
    </r>
  </si>
  <si>
    <r>
      <rPr>
        <sz val="10"/>
        <color rgb="FF808080"/>
        <rFont val="Calibri"/>
        <family val="2"/>
        <charset val="204"/>
        <scheme val="minor"/>
      </rPr>
      <t>385.1</t>
    </r>
  </si>
  <si>
    <r>
      <rPr>
        <sz val="10"/>
        <color rgb="FF959595"/>
        <rFont val="Calibri"/>
        <family val="2"/>
        <charset val="204"/>
        <scheme val="minor"/>
      </rPr>
      <t>385.1.1</t>
    </r>
  </si>
  <si>
    <r>
      <rPr>
        <sz val="10"/>
        <color rgb="FF808080"/>
        <rFont val="Calibri"/>
        <family val="2"/>
        <charset val="204"/>
        <scheme val="minor"/>
      </rPr>
      <t>385.2</t>
    </r>
  </si>
  <si>
    <r>
      <rPr>
        <sz val="10"/>
        <color rgb="FF959595"/>
        <rFont val="Calibri"/>
        <family val="2"/>
        <charset val="204"/>
        <scheme val="minor"/>
      </rPr>
      <t>385.2.1</t>
    </r>
  </si>
  <si>
    <r>
      <rPr>
        <sz val="10"/>
        <color rgb="FF959595"/>
        <rFont val="Calibri"/>
        <family val="2"/>
        <charset val="204"/>
        <scheme val="minor"/>
      </rPr>
      <t>385.2.2</t>
    </r>
  </si>
  <si>
    <r>
      <rPr>
        <sz val="10"/>
        <color rgb="FF959595"/>
        <rFont val="Calibri"/>
        <family val="2"/>
        <charset val="204"/>
        <scheme val="minor"/>
      </rPr>
      <t>385.2.3</t>
    </r>
  </si>
  <si>
    <r>
      <rPr>
        <sz val="10"/>
        <color rgb="FF959595"/>
        <rFont val="Calibri"/>
        <family val="2"/>
        <charset val="204"/>
        <scheme val="minor"/>
      </rPr>
      <t>385.2.4</t>
    </r>
  </si>
  <si>
    <r>
      <rPr>
        <sz val="10"/>
        <color rgb="FF808080"/>
        <rFont val="Calibri"/>
        <family val="2"/>
        <charset val="204"/>
        <scheme val="minor"/>
      </rPr>
      <t>385.3</t>
    </r>
  </si>
  <si>
    <r>
      <rPr>
        <sz val="10"/>
        <color rgb="FF959595"/>
        <rFont val="Calibri"/>
        <family val="2"/>
        <charset val="204"/>
        <scheme val="minor"/>
      </rPr>
      <t>385.3.1</t>
    </r>
  </si>
  <si>
    <r>
      <rPr>
        <sz val="10"/>
        <color rgb="FF959595"/>
        <rFont val="Calibri"/>
        <family val="2"/>
        <charset val="204"/>
        <scheme val="minor"/>
      </rPr>
      <t>385.3.2</t>
    </r>
  </si>
  <si>
    <r>
      <rPr>
        <sz val="10"/>
        <color rgb="FF959595"/>
        <rFont val="Calibri"/>
        <family val="2"/>
        <charset val="204"/>
        <scheme val="minor"/>
      </rPr>
      <t>385.3.3</t>
    </r>
  </si>
  <si>
    <r>
      <rPr>
        <sz val="10"/>
        <color rgb="FF959595"/>
        <rFont val="Calibri"/>
        <family val="2"/>
        <charset val="204"/>
        <scheme val="minor"/>
      </rPr>
      <t>385.3.4</t>
    </r>
  </si>
  <si>
    <r>
      <rPr>
        <sz val="10"/>
        <color rgb="FF959595"/>
        <rFont val="Calibri"/>
        <family val="2"/>
        <charset val="204"/>
        <scheme val="minor"/>
      </rPr>
      <t>385.3.5</t>
    </r>
  </si>
  <si>
    <r>
      <rPr>
        <sz val="10"/>
        <color rgb="FF959595"/>
        <rFont val="Calibri"/>
        <family val="2"/>
        <charset val="204"/>
        <scheme val="minor"/>
      </rPr>
      <t>385.3.6</t>
    </r>
  </si>
  <si>
    <r>
      <rPr>
        <sz val="10"/>
        <color rgb="FF959595"/>
        <rFont val="Calibri"/>
        <family val="2"/>
        <charset val="204"/>
        <scheme val="minor"/>
      </rPr>
      <t>385.3.7</t>
    </r>
  </si>
  <si>
    <r>
      <rPr>
        <sz val="10"/>
        <color rgb="FF959595"/>
        <rFont val="Calibri"/>
        <family val="2"/>
        <charset val="204"/>
        <scheme val="minor"/>
      </rPr>
      <t>385.3.8</t>
    </r>
  </si>
  <si>
    <r>
      <rPr>
        <sz val="10"/>
        <color rgb="FF959595"/>
        <rFont val="Calibri"/>
        <family val="2"/>
        <charset val="204"/>
        <scheme val="minor"/>
      </rPr>
      <t>385.3.9</t>
    </r>
  </si>
  <si>
    <r>
      <rPr>
        <b/>
        <sz val="10"/>
        <rFont val="Calibri"/>
        <family val="2"/>
        <charset val="204"/>
        <scheme val="minor"/>
      </rPr>
      <t>Контрольный бронированный стальными лентами кабель с медной жилой
КВБбШнг 19х1,5</t>
    </r>
  </si>
  <si>
    <r>
      <rPr>
        <b/>
        <sz val="10"/>
        <rFont val="Calibri"/>
        <family val="2"/>
        <charset val="204"/>
        <scheme val="minor"/>
      </rPr>
      <t>Контрольный бронированный стальными лентами кабель с медной жилой
КВБбШнг 4х1,5</t>
    </r>
  </si>
  <si>
    <r>
      <rPr>
        <sz val="10"/>
        <color rgb="FF808080"/>
        <rFont val="Calibri"/>
        <family val="2"/>
        <charset val="204"/>
        <scheme val="minor"/>
      </rPr>
      <t>388.1</t>
    </r>
  </si>
  <si>
    <r>
      <rPr>
        <sz val="10"/>
        <color rgb="FF959595"/>
        <rFont val="Calibri"/>
        <family val="2"/>
        <charset val="204"/>
        <scheme val="minor"/>
      </rPr>
      <t>388.1.1</t>
    </r>
  </si>
  <si>
    <r>
      <rPr>
        <sz val="10"/>
        <color rgb="FF808080"/>
        <rFont val="Calibri"/>
        <family val="2"/>
        <charset val="204"/>
        <scheme val="minor"/>
      </rPr>
      <t>388.2</t>
    </r>
  </si>
  <si>
    <r>
      <rPr>
        <sz val="10"/>
        <color rgb="FF959595"/>
        <rFont val="Calibri"/>
        <family val="2"/>
        <charset val="204"/>
        <scheme val="minor"/>
      </rPr>
      <t>388.2.1</t>
    </r>
  </si>
  <si>
    <r>
      <rPr>
        <sz val="10"/>
        <color rgb="FF808080"/>
        <rFont val="Calibri"/>
        <family val="2"/>
        <charset val="204"/>
        <scheme val="minor"/>
      </rPr>
      <t>402.1</t>
    </r>
  </si>
  <si>
    <r>
      <rPr>
        <sz val="10"/>
        <color rgb="FF959595"/>
        <rFont val="Calibri"/>
        <family val="2"/>
        <charset val="204"/>
        <scheme val="minor"/>
      </rPr>
      <t>402.1.1</t>
    </r>
  </si>
  <si>
    <r>
      <rPr>
        <sz val="10"/>
        <color rgb="FF808080"/>
        <rFont val="Calibri"/>
        <family val="2"/>
        <charset val="204"/>
        <scheme val="minor"/>
      </rPr>
      <t>402.2</t>
    </r>
  </si>
  <si>
    <r>
      <rPr>
        <sz val="10"/>
        <color rgb="FF959595"/>
        <rFont val="Calibri"/>
        <family val="2"/>
        <charset val="204"/>
        <scheme val="minor"/>
      </rPr>
      <t>402.2.1</t>
    </r>
  </si>
  <si>
    <t>1 500</t>
  </si>
  <si>
    <r>
      <rPr>
        <sz val="10"/>
        <color rgb="FF808080"/>
        <rFont val="Calibri"/>
        <family val="2"/>
        <charset val="204"/>
        <scheme val="minor"/>
      </rPr>
      <t>406.1</t>
    </r>
  </si>
  <si>
    <r>
      <rPr>
        <sz val="10"/>
        <color rgb="FF959595"/>
        <rFont val="Calibri"/>
        <family val="2"/>
        <charset val="204"/>
        <scheme val="minor"/>
      </rPr>
      <t>406.1.1</t>
    </r>
  </si>
  <si>
    <r>
      <rPr>
        <sz val="10"/>
        <color rgb="FF808080"/>
        <rFont val="Calibri"/>
        <family val="2"/>
        <charset val="204"/>
        <scheme val="minor"/>
      </rPr>
      <t>406.2</t>
    </r>
  </si>
  <si>
    <r>
      <rPr>
        <sz val="10"/>
        <color rgb="FF959595"/>
        <rFont val="Calibri"/>
        <family val="2"/>
        <charset val="204"/>
        <scheme val="minor"/>
      </rPr>
      <t>406.2.1</t>
    </r>
  </si>
  <si>
    <r>
      <rPr>
        <sz val="10"/>
        <color rgb="FF959595"/>
        <rFont val="Calibri"/>
        <family val="2"/>
        <charset val="204"/>
        <scheme val="minor"/>
      </rPr>
      <t>406.2.2</t>
    </r>
  </si>
  <si>
    <r>
      <rPr>
        <sz val="10"/>
        <color rgb="FF959595"/>
        <rFont val="Calibri"/>
        <family val="2"/>
        <charset val="204"/>
        <scheme val="minor"/>
      </rPr>
      <t>406.2.3</t>
    </r>
  </si>
  <si>
    <r>
      <rPr>
        <sz val="10"/>
        <color rgb="FF808080"/>
        <rFont val="Calibri"/>
        <family val="2"/>
        <charset val="204"/>
        <scheme val="minor"/>
      </rPr>
      <t>406.3</t>
    </r>
  </si>
  <si>
    <r>
      <rPr>
        <sz val="10"/>
        <color rgb="FF959595"/>
        <rFont val="Calibri"/>
        <family val="2"/>
        <charset val="204"/>
        <scheme val="minor"/>
      </rPr>
      <t>406.3.1</t>
    </r>
  </si>
  <si>
    <r>
      <rPr>
        <sz val="10"/>
        <color rgb="FF959595"/>
        <rFont val="Calibri"/>
        <family val="2"/>
        <charset val="204"/>
        <scheme val="minor"/>
      </rPr>
      <t>406.3.2</t>
    </r>
  </si>
  <si>
    <r>
      <rPr>
        <sz val="10"/>
        <color rgb="FF959595"/>
        <rFont val="Calibri"/>
        <family val="2"/>
        <charset val="204"/>
        <scheme val="minor"/>
      </rPr>
      <t>406.3.3</t>
    </r>
  </si>
  <si>
    <r>
      <rPr>
        <sz val="10"/>
        <color rgb="FF959595"/>
        <rFont val="Calibri"/>
        <family val="2"/>
        <charset val="204"/>
        <scheme val="minor"/>
      </rPr>
      <t>406.3.4</t>
    </r>
  </si>
  <si>
    <r>
      <rPr>
        <sz val="10"/>
        <color rgb="FF959595"/>
        <rFont val="Calibri"/>
        <family val="2"/>
        <charset val="204"/>
        <scheme val="minor"/>
      </rPr>
      <t>406.3.5</t>
    </r>
  </si>
  <si>
    <r>
      <rPr>
        <sz val="10"/>
        <color rgb="FF959595"/>
        <rFont val="Calibri"/>
        <family val="2"/>
        <charset val="204"/>
        <scheme val="minor"/>
      </rPr>
      <t>406.3.6</t>
    </r>
  </si>
  <si>
    <r>
      <rPr>
        <sz val="10"/>
        <color rgb="FF959595"/>
        <rFont val="Calibri"/>
        <family val="2"/>
        <charset val="204"/>
        <scheme val="minor"/>
      </rPr>
      <t>406.3.7</t>
    </r>
  </si>
  <si>
    <r>
      <rPr>
        <sz val="10"/>
        <color rgb="FF959595"/>
        <rFont val="Calibri"/>
        <family val="2"/>
        <charset val="204"/>
        <scheme val="minor"/>
      </rPr>
      <t>406.3.8</t>
    </r>
  </si>
  <si>
    <r>
      <rPr>
        <sz val="10"/>
        <color rgb="FF959595"/>
        <rFont val="Calibri"/>
        <family val="2"/>
        <charset val="204"/>
        <scheme val="minor"/>
      </rPr>
      <t>406.3.9</t>
    </r>
  </si>
  <si>
    <r>
      <rPr>
        <sz val="10"/>
        <color rgb="FF959595"/>
        <rFont val="Calibri"/>
        <family val="2"/>
        <charset val="204"/>
        <scheme val="minor"/>
      </rPr>
      <t>406.3.10</t>
    </r>
  </si>
  <si>
    <r>
      <rPr>
        <sz val="10"/>
        <color rgb="FF959595"/>
        <rFont val="Calibri"/>
        <family val="2"/>
        <charset val="204"/>
        <scheme val="minor"/>
      </rPr>
      <t>406.3.11</t>
    </r>
  </si>
  <si>
    <r>
      <rPr>
        <sz val="10"/>
        <color rgb="FF808080"/>
        <rFont val="Calibri"/>
        <family val="2"/>
        <charset val="204"/>
        <scheme val="minor"/>
      </rPr>
      <t>408.1</t>
    </r>
  </si>
  <si>
    <r>
      <rPr>
        <sz val="10"/>
        <color rgb="FF959595"/>
        <rFont val="Calibri"/>
        <family val="2"/>
        <charset val="204"/>
        <scheme val="minor"/>
      </rPr>
      <t>408.1.1</t>
    </r>
  </si>
  <si>
    <r>
      <rPr>
        <sz val="10"/>
        <color rgb="FF808080"/>
        <rFont val="Calibri"/>
        <family val="2"/>
        <charset val="204"/>
        <scheme val="minor"/>
      </rPr>
      <t>408.2</t>
    </r>
  </si>
  <si>
    <r>
      <rPr>
        <sz val="10"/>
        <color rgb="FF959595"/>
        <rFont val="Calibri"/>
        <family val="2"/>
        <charset val="204"/>
        <scheme val="minor"/>
      </rPr>
      <t>408.2.1</t>
    </r>
  </si>
  <si>
    <r>
      <rPr>
        <sz val="10"/>
        <color rgb="FF959595"/>
        <rFont val="Calibri"/>
        <family val="2"/>
        <charset val="204"/>
        <scheme val="minor"/>
      </rPr>
      <t>408.2.2</t>
    </r>
  </si>
  <si>
    <r>
      <rPr>
        <sz val="10"/>
        <color rgb="FF959595"/>
        <rFont val="Calibri"/>
        <family val="2"/>
        <charset val="204"/>
        <scheme val="minor"/>
      </rPr>
      <t>408.2.3</t>
    </r>
  </si>
  <si>
    <r>
      <rPr>
        <sz val="10"/>
        <color rgb="FF808080"/>
        <rFont val="Calibri"/>
        <family val="2"/>
        <charset val="204"/>
        <scheme val="minor"/>
      </rPr>
      <t>408.3</t>
    </r>
  </si>
  <si>
    <r>
      <rPr>
        <sz val="10"/>
        <color rgb="FF959595"/>
        <rFont val="Calibri"/>
        <family val="2"/>
        <charset val="204"/>
        <scheme val="minor"/>
      </rPr>
      <t>408.3.1</t>
    </r>
  </si>
  <si>
    <r>
      <rPr>
        <sz val="10"/>
        <color rgb="FF959595"/>
        <rFont val="Calibri"/>
        <family val="2"/>
        <charset val="204"/>
        <scheme val="minor"/>
      </rPr>
      <t>408.3.2</t>
    </r>
  </si>
  <si>
    <r>
      <rPr>
        <sz val="10"/>
        <color rgb="FF959595"/>
        <rFont val="Calibri"/>
        <family val="2"/>
        <charset val="204"/>
        <scheme val="minor"/>
      </rPr>
      <t>408.3.3</t>
    </r>
  </si>
  <si>
    <r>
      <rPr>
        <sz val="10"/>
        <color rgb="FF808080"/>
        <rFont val="Calibri"/>
        <family val="2"/>
        <charset val="204"/>
        <scheme val="minor"/>
      </rPr>
      <t>418.1</t>
    </r>
  </si>
  <si>
    <r>
      <rPr>
        <sz val="10"/>
        <color rgb="FF959595"/>
        <rFont val="Calibri"/>
        <family val="2"/>
        <charset val="204"/>
        <scheme val="minor"/>
      </rPr>
      <t>418.1.1</t>
    </r>
  </si>
  <si>
    <r>
      <rPr>
        <sz val="10"/>
        <color rgb="FF808080"/>
        <rFont val="Calibri"/>
        <family val="2"/>
        <charset val="204"/>
        <scheme val="minor"/>
      </rPr>
      <t>418.2</t>
    </r>
  </si>
  <si>
    <r>
      <rPr>
        <sz val="10"/>
        <color rgb="FF959595"/>
        <rFont val="Calibri"/>
        <family val="2"/>
        <charset val="204"/>
        <scheme val="minor"/>
      </rPr>
      <t>418.2.1</t>
    </r>
  </si>
  <si>
    <r>
      <rPr>
        <sz val="10"/>
        <color rgb="FF959595"/>
        <rFont val="Calibri"/>
        <family val="2"/>
        <charset val="204"/>
        <scheme val="minor"/>
      </rPr>
      <t>418.2.2</t>
    </r>
  </si>
  <si>
    <r>
      <rPr>
        <sz val="10"/>
        <color rgb="FF959595"/>
        <rFont val="Calibri"/>
        <family val="2"/>
        <charset val="204"/>
        <scheme val="minor"/>
      </rPr>
      <t>418.2.3</t>
    </r>
  </si>
  <si>
    <r>
      <rPr>
        <sz val="10"/>
        <color rgb="FF959595"/>
        <rFont val="Calibri"/>
        <family val="2"/>
        <charset val="204"/>
        <scheme val="minor"/>
      </rPr>
      <t>418.2.4</t>
    </r>
  </si>
  <si>
    <r>
      <rPr>
        <sz val="10"/>
        <color rgb="FF808080"/>
        <rFont val="Calibri"/>
        <family val="2"/>
        <charset val="204"/>
        <scheme val="minor"/>
      </rPr>
      <t>418.3</t>
    </r>
  </si>
  <si>
    <r>
      <rPr>
        <sz val="10"/>
        <color rgb="FF959595"/>
        <rFont val="Calibri"/>
        <family val="2"/>
        <charset val="204"/>
        <scheme val="minor"/>
      </rPr>
      <t>418.3.1</t>
    </r>
  </si>
  <si>
    <r>
      <rPr>
        <sz val="10"/>
        <color rgb="FF959595"/>
        <rFont val="Calibri"/>
        <family val="2"/>
        <charset val="204"/>
        <scheme val="minor"/>
      </rPr>
      <t>418.3.2</t>
    </r>
  </si>
  <si>
    <r>
      <rPr>
        <sz val="10"/>
        <color rgb="FF959595"/>
        <rFont val="Calibri"/>
        <family val="2"/>
        <charset val="204"/>
        <scheme val="minor"/>
      </rPr>
      <t>418.3.3</t>
    </r>
  </si>
  <si>
    <r>
      <rPr>
        <sz val="10"/>
        <color rgb="FF959595"/>
        <rFont val="Calibri"/>
        <family val="2"/>
        <charset val="204"/>
        <scheme val="minor"/>
      </rPr>
      <t>418.3.4</t>
    </r>
  </si>
  <si>
    <r>
      <rPr>
        <sz val="10"/>
        <color rgb="FF959595"/>
        <rFont val="Calibri"/>
        <family val="2"/>
        <charset val="204"/>
        <scheme val="minor"/>
      </rPr>
      <t>418.3.5</t>
    </r>
  </si>
  <si>
    <r>
      <rPr>
        <sz val="10"/>
        <color rgb="FF959595"/>
        <rFont val="Calibri"/>
        <family val="2"/>
        <charset val="204"/>
        <scheme val="minor"/>
      </rPr>
      <t>418.3.6</t>
    </r>
  </si>
  <si>
    <r>
      <rPr>
        <sz val="10"/>
        <color rgb="FF959595"/>
        <rFont val="Calibri"/>
        <family val="2"/>
        <charset val="204"/>
        <scheme val="minor"/>
      </rPr>
      <t>418.3.7</t>
    </r>
  </si>
  <si>
    <r>
      <rPr>
        <sz val="10"/>
        <color rgb="FF959595"/>
        <rFont val="Calibri"/>
        <family val="2"/>
        <charset val="204"/>
        <scheme val="minor"/>
      </rPr>
      <t>418.3.8</t>
    </r>
  </si>
  <si>
    <r>
      <rPr>
        <sz val="10"/>
        <color rgb="FF959595"/>
        <rFont val="Calibri"/>
        <family val="2"/>
        <charset val="204"/>
        <scheme val="minor"/>
      </rPr>
      <t>418.3.9</t>
    </r>
  </si>
  <si>
    <t>Итого: СИКН причал №3</t>
  </si>
  <si>
    <t>№</t>
  </si>
  <si>
    <t>კრებსითი სახარჯთაღრიცხვო გაანგარიშება
Сводный сметный расчет</t>
  </si>
  <si>
    <t>(დასახელება / Наименование)</t>
  </si>
  <si>
    <t>პრეტენდენტი - სამუშაოების შემსრულებელი (მენარდე ორგანიზაცია):</t>
  </si>
  <si>
    <t>Претендент - Исполнитель работ (подрядная организация) :</t>
  </si>
  <si>
    <t>სახელი, გვარი, ხელმოწერა, ბ.ა. / Имя, Фамиля, Подпись, м.п.</t>
  </si>
  <si>
    <t>Технологическая часть - СИКНП, Причал №1, Причал №3 и Конструкции металлические (КМ)_ТХ</t>
  </si>
  <si>
    <t>СИКН Причал №1, Причал №3_АТХ</t>
  </si>
  <si>
    <t>Имя, Фамиля, Подпись, м.п.</t>
  </si>
  <si>
    <t>სულ კრებსითი ხარჯთაღრიცხვით:
Всего по cводной смете:</t>
  </si>
  <si>
    <t>Электрические печи для сушки сварочных материалов с регулированием температуры в пределах 80-500°С</t>
  </si>
  <si>
    <t>Краны на автомобильном ходу при работе на монтаже технологического оборудования максимальной грузоподъёмностью 10 т</t>
  </si>
  <si>
    <t>Проволока сварочная легированная для сварки (наплавки) ГОСТ 2246-70 с омедненной поверхностью диаметром 2 мм</t>
  </si>
  <si>
    <t>Затраты труда рабочих (средний разряд работы 4). Работы по монтажу оборудования</t>
  </si>
  <si>
    <t>Затраты труда рабочих (средний разряд работы 3,6). Работы по устройству несущих и ограждающих конструкций</t>
  </si>
  <si>
    <t>Швеллер горячекатаный с внутренним уклоном граней полок из углеродистой стали ГОСТ 8240-97 № 22У-40У</t>
  </si>
  <si>
    <t>Затраты труда рабочих (средний разряд работы 4). Работы по устройству несущих и ограждающих конструкций</t>
  </si>
  <si>
    <t>Затраты труда рабочих (средний разряд работы 3,5). Работы по устройству несущих и ограждающих конструкций</t>
  </si>
  <si>
    <r>
      <t>Монитор 24д. Dell S2422HG, Black,VA,1920 1080 165Hz, 350кд/м</t>
    </r>
    <r>
      <rPr>
        <b/>
        <vertAlign val="superscript"/>
        <sz val="10"/>
        <rFont val="Calibri"/>
        <family val="2"/>
        <charset val="204"/>
        <scheme val="minor"/>
      </rPr>
      <t>2</t>
    </r>
    <r>
      <rPr>
        <b/>
        <sz val="10"/>
        <rFont val="Calibri"/>
        <family val="2"/>
        <charset val="204"/>
        <scheme val="minor"/>
      </rPr>
      <t>, 3000:1, H/V:178, 4ms, 2xHDMI, DP</t>
    </r>
  </si>
  <si>
    <t>Принтер Canon LBP-236dw,A4,38ppm,1200x1200dpi,1024MB,4000 стр/мес, WI-FI, LAN,White</t>
  </si>
  <si>
    <t>Затраты труда рабочих (средний разряд работы 3,8). Работы по устройству внутренних и наружных инженерных систем</t>
  </si>
  <si>
    <t>Прокат сортовой стальной горячекатаный полосовой из углеродистой стали ГОСТ 535-2005 шириной от 80 до 200 мм, толщиной от 5 до 60 мм</t>
  </si>
  <si>
    <t>Доска необрезная хвойных пород длиной до 6,5 м, любой ширины, толщиной 44 мм и более ГОСТ 8486-86 сорт 3</t>
  </si>
  <si>
    <t>Затраты труда рабочих (средний разряд работы 4). Работы по устройству внутренних и наружных инженерных систем</t>
  </si>
  <si>
    <t>სულ  ხარჯთაღრიცხვით  USD 
(დღგ-ის ჩათვლით) 
Всего по смете 
USD
(включая НДС)</t>
  </si>
  <si>
    <t>სულ  ხარჯთაღრიცხვით USD 
(დღგ-ის გარეშე) 
Всего по смете 
USD
(без НДС)</t>
  </si>
  <si>
    <t>სამუშაოებისა და ხარჯების დასახელება
Наименование работ и затрат</t>
  </si>
  <si>
    <t>#1 და #3 ნავმისადგომზე ნათელი ნავთობპროდუქტების აღრიცხვის კვანძების მოწყობა
Устроиство узлов учета светлых нефтепродуктов на причалах №1 и №3</t>
  </si>
  <si>
    <t>* შენიშვნა:</t>
  </si>
  <si>
    <t>* Примечание:</t>
  </si>
  <si>
    <t>შეავსეთ მწვანე ფერით გამოყოფილი უჯრები (ერთეულის ღირებულება), გააფორმეთ ხელწერით და ბეჭდით და შეიტანეთ კომერციულ წინადადებაში. ერთეულის ღირებულება თავისთავში მოცავს ყველა ხარჯს სამუშაოების განხორციელებაზე, მასალებზე, ზედნადებ ხარჯებს და გეგმიურ დაგროვებას (მოგება).</t>
  </si>
  <si>
    <t xml:space="preserve">Заполните зелёным цветом выделение ячейки (стоимость единицы измерения), оформите подписью и печатью и включите в коммерческое предложение. Стоимость единицы измерения включает в себя все затраты на выполнение работ, материалы, накладные расходы и плановые накопления (прибил). </t>
  </si>
  <si>
    <t>ტექნოლოგიური ნაწილი - ნავმისადგომი #1, ნავმისადგომი #3 და მეტალის კონსტრუქციები (მკ) *
Технологическая часть - СИКНП Причал №1, Причал №3 и Конструкции металлические (КМ)_ТХ *</t>
  </si>
  <si>
    <t>ავტომატიზაცია ნავმისადგომი #1, ნავმისადგომი #3 *
СИКН Причал №1, Причал №3_АТХ *</t>
  </si>
  <si>
    <t>Стоимость единицы измерения, 
USD</t>
  </si>
  <si>
    <t xml:space="preserve">ЛОКАЛЬНАЯ СМЕТА   № 3
</t>
  </si>
  <si>
    <t>Поверка массовыйх расходомеров на силе Кориолиса TMU (KOBOLD)</t>
  </si>
  <si>
    <t xml:space="preserve"> Всего  расходы: СИКНП, Причал №1 + СИКНП, Причал №3 + Конструкции металлические - КМ</t>
  </si>
  <si>
    <t xml:space="preserve"> Всего  расходы: СИКН Причал №1 + СИКН Причал №3</t>
  </si>
  <si>
    <t xml:space="preserve">Всего  расходы: </t>
  </si>
  <si>
    <t xml:space="preserve">Ремонт (восстановление) массового расходомера TMU (KOBOLD) по серийному (идентификационному) номеру 327081 </t>
  </si>
  <si>
    <t xml:space="preserve">Ремонт (1 шт.) и поверка (5 шт.) массовыйх расходомеров на силе Кориолиса TMU (KOBOLD) </t>
  </si>
  <si>
    <t>მასის ნაკადის მრიცხველის TMU (KOBOLD) რემონტი (1 ცალი) და შემოწმება (5 ცალი) *
Ремонт (1 шт.) и поверка (5 шт.) массовыйх расходомеров на силе Кориолиса TMU (KOBOLD)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</si>
</sst>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yy\.m\.d;@"/>
    <numFmt numFmtId="165" formatCode="0.0000"/>
    <numFmt numFmtId="166" formatCode="0.000"/>
    <numFmt numFmtId="167" formatCode="0.0"/>
    <numFmt numFmtId="168" formatCode="0.000000"/>
    <numFmt numFmtId="169" formatCode="0.00000"/>
    <numFmt numFmtId="170" formatCode="0.0000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0"/>
      <color theme="5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i/>
      <sz val="9"/>
      <color theme="5"/>
      <name val="Calibri"/>
      <family val="2"/>
      <charset val="204"/>
      <scheme val="minor"/>
    </font>
    <font>
      <b/>
      <sz val="8"/>
      <color rgb="FF000000"/>
      <name val="Calibri"/>
      <family val="2"/>
      <charset val="204"/>
      <scheme val="minor"/>
    </font>
    <font>
      <b/>
      <i/>
      <sz val="8"/>
      <color theme="5"/>
      <name val="Calibri"/>
      <family val="2"/>
      <charset val="204"/>
      <scheme val="minor"/>
    </font>
    <font>
      <b/>
      <i/>
      <sz val="10"/>
      <color theme="5"/>
      <name val="Calibri"/>
      <family val="2"/>
      <charset val="204"/>
      <scheme val="minor"/>
    </font>
    <font>
      <sz val="10"/>
      <color rgb="FF333333"/>
      <name val="Calibri"/>
      <family val="2"/>
      <charset val="204"/>
      <scheme val="minor"/>
    </font>
    <font>
      <sz val="10"/>
      <color rgb="FF808080"/>
      <name val="Calibri"/>
      <family val="2"/>
      <charset val="204"/>
      <scheme val="minor"/>
    </font>
    <font>
      <sz val="10"/>
      <color rgb="FF959595"/>
      <name val="Calibri"/>
      <family val="2"/>
      <charset val="204"/>
      <scheme val="minor"/>
    </font>
    <font>
      <sz val="10"/>
      <color rgb="FF000080"/>
      <name val="Calibri"/>
      <family val="2"/>
      <charset val="204"/>
      <scheme val="minor"/>
    </font>
    <font>
      <b/>
      <sz val="10"/>
      <color rgb="FF000080"/>
      <name val="Calibri"/>
      <family val="2"/>
      <charset val="204"/>
      <scheme val="minor"/>
    </font>
    <font>
      <vertAlign val="subscript"/>
      <sz val="10"/>
      <color rgb="FF000080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i/>
      <sz val="10"/>
      <color rgb="FF333333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b/>
      <vertAlign val="subscript"/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vertAlign val="superscript"/>
      <sz val="10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color rgb="FF1F1F1F"/>
      <name val="Calibri"/>
      <family val="2"/>
      <charset val="204"/>
      <scheme val="minor"/>
    </font>
    <font>
      <b/>
      <sz val="10"/>
      <color rgb="FF0070C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FF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BFBFBF"/>
      </top>
      <bottom style="thin">
        <color rgb="FF000000"/>
      </bottom>
      <diagonal/>
    </border>
    <border>
      <left/>
      <right style="thin">
        <color rgb="FF000000"/>
      </right>
      <top style="thin">
        <color rgb="FFBFBFB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BFBFBF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2" fillId="0" borderId="0"/>
    <xf numFmtId="43" fontId="32" fillId="0" borderId="0" applyFont="0" applyFill="0" applyBorder="0" applyAlignment="0" applyProtection="0"/>
  </cellStyleXfs>
  <cellXfs count="441">
    <xf numFmtId="0" fontId="0" fillId="0" borderId="0" xfId="0"/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top"/>
    </xf>
    <xf numFmtId="0" fontId="5" fillId="0" borderId="0" xfId="1" applyFont="1" applyAlignment="1">
      <alignment vertical="top" wrapText="1"/>
    </xf>
    <xf numFmtId="4" fontId="5" fillId="0" borderId="0" xfId="1" applyNumberFormat="1" applyFont="1" applyAlignment="1">
      <alignment vertical="top" wrapText="1"/>
    </xf>
    <xf numFmtId="4" fontId="8" fillId="0" borderId="0" xfId="1" applyNumberFormat="1" applyFont="1" applyAlignment="1">
      <alignment horizontal="right" vertical="top" wrapText="1"/>
    </xf>
    <xf numFmtId="0" fontId="4" fillId="0" borderId="1" xfId="1" applyFont="1" applyBorder="1" applyAlignment="1">
      <alignment horizontal="left"/>
    </xf>
    <xf numFmtId="0" fontId="4" fillId="0" borderId="1" xfId="1" applyFont="1" applyBorder="1" applyAlignment="1">
      <alignment horizontal="left" vertical="top"/>
    </xf>
    <xf numFmtId="0" fontId="4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 indent="1"/>
    </xf>
    <xf numFmtId="0" fontId="5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4" fontId="5" fillId="0" borderId="0" xfId="1" applyNumberFormat="1" applyFont="1" applyAlignment="1">
      <alignment horizontal="center" vertical="center" wrapText="1"/>
    </xf>
    <xf numFmtId="4" fontId="8" fillId="0" borderId="0" xfId="1" applyNumberFormat="1" applyFont="1" applyAlignment="1">
      <alignment horizontal="right" vertical="center" wrapText="1"/>
    </xf>
    <xf numFmtId="4" fontId="5" fillId="0" borderId="0" xfId="1" applyNumberFormat="1" applyFont="1" applyAlignment="1">
      <alignment horizontal="right" vertical="center" wrapText="1"/>
    </xf>
    <xf numFmtId="0" fontId="9" fillId="0" borderId="0" xfId="1" applyFont="1" applyAlignment="1">
      <alignment horizontal="left" vertical="top"/>
    </xf>
    <xf numFmtId="0" fontId="4" fillId="0" borderId="0" xfId="1" applyFont="1" applyAlignment="1">
      <alignment horizontal="left" vertical="top" wrapText="1"/>
    </xf>
    <xf numFmtId="0" fontId="5" fillId="0" borderId="0" xfId="1" applyFont="1" applyAlignment="1">
      <alignment horizontal="left" vertical="top" wrapText="1" indent="1"/>
    </xf>
    <xf numFmtId="0" fontId="4" fillId="0" borderId="0" xfId="1" applyFont="1" applyAlignment="1">
      <alignment horizontal="left" vertical="center"/>
    </xf>
    <xf numFmtId="3" fontId="10" fillId="0" borderId="0" xfId="1" applyNumberFormat="1" applyFont="1" applyAlignment="1">
      <alignment horizontal="right" vertical="top" wrapText="1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5" fillId="0" borderId="0" xfId="1" applyFont="1"/>
    <xf numFmtId="0" fontId="5" fillId="0" borderId="0" xfId="1" applyFont="1" applyAlignment="1">
      <alignment horizontal="center" vertical="center"/>
    </xf>
    <xf numFmtId="4" fontId="5" fillId="0" borderId="0" xfId="1" applyNumberFormat="1" applyFont="1" applyAlignment="1">
      <alignment horizontal="center" vertical="center"/>
    </xf>
    <xf numFmtId="4" fontId="8" fillId="0" borderId="0" xfId="1" applyNumberFormat="1" applyFont="1" applyAlignment="1">
      <alignment horizontal="right" vertical="center"/>
    </xf>
    <xf numFmtId="4" fontId="5" fillId="0" borderId="0" xfId="1" applyNumberFormat="1" applyFont="1" applyAlignment="1">
      <alignment horizontal="right" vertical="center"/>
    </xf>
    <xf numFmtId="1" fontId="13" fillId="0" borderId="2" xfId="1" applyNumberFormat="1" applyFont="1" applyBorder="1" applyAlignment="1">
      <alignment horizontal="center" vertical="top" shrinkToFit="1"/>
    </xf>
    <xf numFmtId="1" fontId="13" fillId="0" borderId="3" xfId="1" applyNumberFormat="1" applyFont="1" applyBorder="1" applyAlignment="1">
      <alignment horizontal="center" vertical="top" shrinkToFit="1"/>
    </xf>
    <xf numFmtId="1" fontId="13" fillId="0" borderId="4" xfId="1" applyNumberFormat="1" applyFont="1" applyBorder="1" applyAlignment="1">
      <alignment horizontal="center" vertical="center" shrinkToFit="1"/>
    </xf>
    <xf numFmtId="0" fontId="4" fillId="2" borderId="6" xfId="1" applyFont="1" applyFill="1" applyBorder="1" applyAlignment="1">
      <alignment horizontal="left" wrapText="1"/>
    </xf>
    <xf numFmtId="0" fontId="6" fillId="2" borderId="0" xfId="1" applyFont="1" applyFill="1" applyAlignment="1">
      <alignment vertical="top"/>
    </xf>
    <xf numFmtId="1" fontId="10" fillId="3" borderId="2" xfId="1" applyNumberFormat="1" applyFont="1" applyFill="1" applyBorder="1" applyAlignment="1">
      <alignment horizontal="left" vertical="top" indent="2" shrinkToFit="1"/>
    </xf>
    <xf numFmtId="0" fontId="4" fillId="3" borderId="3" xfId="1" applyFont="1" applyFill="1" applyBorder="1" applyAlignment="1">
      <alignment horizontal="left" vertical="top" wrapText="1"/>
    </xf>
    <xf numFmtId="0" fontId="6" fillId="3" borderId="4" xfId="1" applyFont="1" applyFill="1" applyBorder="1" applyAlignment="1">
      <alignment horizontal="center" vertical="center" wrapText="1"/>
    </xf>
    <xf numFmtId="1" fontId="10" fillId="3" borderId="2" xfId="1" applyNumberFormat="1" applyFont="1" applyFill="1" applyBorder="1" applyAlignment="1">
      <alignment horizontal="center" vertical="center" shrinkToFit="1"/>
    </xf>
    <xf numFmtId="4" fontId="6" fillId="0" borderId="2" xfId="1" applyNumberFormat="1" applyFont="1" applyBorder="1" applyAlignment="1">
      <alignment horizontal="center" vertical="center" wrapText="1"/>
    </xf>
    <xf numFmtId="4" fontId="15" fillId="0" borderId="4" xfId="1" applyNumberFormat="1" applyFont="1" applyBorder="1" applyAlignment="1">
      <alignment horizontal="right" vertical="center" wrapText="1"/>
    </xf>
    <xf numFmtId="0" fontId="4" fillId="0" borderId="2" xfId="1" applyFont="1" applyBorder="1" applyAlignment="1">
      <alignment horizontal="left" wrapText="1"/>
    </xf>
    <xf numFmtId="0" fontId="4" fillId="0" borderId="3" xfId="1" applyFont="1" applyBorder="1" applyAlignment="1">
      <alignment horizontal="left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4" fontId="4" fillId="0" borderId="2" xfId="1" applyNumberFormat="1" applyFont="1" applyBorder="1" applyAlignment="1">
      <alignment horizontal="center" vertical="center" wrapText="1"/>
    </xf>
    <xf numFmtId="4" fontId="8" fillId="0" borderId="4" xfId="1" applyNumberFormat="1" applyFont="1" applyBorder="1" applyAlignment="1">
      <alignment horizontal="right" vertical="center" wrapText="1"/>
    </xf>
    <xf numFmtId="0" fontId="5" fillId="0" borderId="2" xfId="1" applyFont="1" applyBorder="1" applyAlignment="1">
      <alignment horizontal="right" vertical="top" wrapText="1"/>
    </xf>
    <xf numFmtId="4" fontId="5" fillId="0" borderId="2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top" wrapText="1"/>
    </xf>
    <xf numFmtId="0" fontId="5" fillId="0" borderId="4" xfId="1" applyFont="1" applyBorder="1" applyAlignment="1">
      <alignment horizontal="center" vertical="center" wrapText="1"/>
    </xf>
    <xf numFmtId="165" fontId="19" fillId="0" borderId="2" xfId="1" applyNumberFormat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right" vertical="top" wrapText="1" indent="5"/>
    </xf>
    <xf numFmtId="166" fontId="19" fillId="0" borderId="2" xfId="1" applyNumberFormat="1" applyFont="1" applyBorder="1" applyAlignment="1">
      <alignment horizontal="center" vertical="center" shrinkToFit="1"/>
    </xf>
    <xf numFmtId="4" fontId="4" fillId="0" borderId="2" xfId="1" applyNumberFormat="1" applyFont="1" applyBorder="1" applyAlignment="1">
      <alignment horizontal="center" vertical="center" shrinkToFit="1"/>
    </xf>
    <xf numFmtId="4" fontId="8" fillId="0" borderId="4" xfId="1" applyNumberFormat="1" applyFont="1" applyBorder="1" applyAlignment="1">
      <alignment horizontal="right" vertical="center" shrinkToFit="1"/>
    </xf>
    <xf numFmtId="167" fontId="19" fillId="0" borderId="2" xfId="1" applyNumberFormat="1" applyFont="1" applyBorder="1" applyAlignment="1">
      <alignment horizontal="center" vertical="center" shrinkToFit="1"/>
    </xf>
    <xf numFmtId="1" fontId="10" fillId="0" borderId="2" xfId="1" applyNumberFormat="1" applyFont="1" applyBorder="1" applyAlignment="1">
      <alignment horizontal="left" vertical="top" indent="2" shrinkToFit="1"/>
    </xf>
    <xf numFmtId="0" fontId="6" fillId="0" borderId="3" xfId="1" applyFont="1" applyBorder="1" applyAlignment="1">
      <alignment horizontal="left" vertical="top" wrapText="1"/>
    </xf>
    <xf numFmtId="0" fontId="6" fillId="0" borderId="4" xfId="1" applyFont="1" applyBorder="1" applyAlignment="1">
      <alignment horizontal="center" vertical="center" wrapText="1"/>
    </xf>
    <xf numFmtId="1" fontId="10" fillId="0" borderId="2" xfId="1" applyNumberFormat="1" applyFont="1" applyBorder="1" applyAlignment="1">
      <alignment horizontal="center" vertical="center" shrinkToFit="1"/>
    </xf>
    <xf numFmtId="168" fontId="19" fillId="0" borderId="2" xfId="1" applyNumberFormat="1" applyFont="1" applyBorder="1" applyAlignment="1">
      <alignment horizontal="center" vertical="center" shrinkToFit="1"/>
    </xf>
    <xf numFmtId="169" fontId="19" fillId="0" borderId="2" xfId="1" applyNumberFormat="1" applyFont="1" applyBorder="1" applyAlignment="1">
      <alignment horizontal="center" vertical="center" shrinkToFit="1"/>
    </xf>
    <xf numFmtId="2" fontId="19" fillId="0" borderId="2" xfId="1" applyNumberFormat="1" applyFont="1" applyBorder="1" applyAlignment="1">
      <alignment horizontal="center" vertical="center" shrinkToFit="1"/>
    </xf>
    <xf numFmtId="3" fontId="6" fillId="0" borderId="2" xfId="1" applyNumberFormat="1" applyFont="1" applyBorder="1" applyAlignment="1">
      <alignment horizontal="center" vertical="center" wrapText="1"/>
    </xf>
    <xf numFmtId="0" fontId="4" fillId="0" borderId="3" xfId="1" applyFont="1" applyBorder="1" applyAlignment="1">
      <alignment horizontal="left" vertical="top" wrapText="1"/>
    </xf>
    <xf numFmtId="1" fontId="10" fillId="3" borderId="7" xfId="1" applyNumberFormat="1" applyFont="1" applyFill="1" applyBorder="1" applyAlignment="1">
      <alignment horizontal="left" vertical="top" indent="2" shrinkToFit="1"/>
    </xf>
    <xf numFmtId="0" fontId="4" fillId="3" borderId="8" xfId="1" applyFont="1" applyFill="1" applyBorder="1" applyAlignment="1">
      <alignment horizontal="left" vertical="top" wrapText="1"/>
    </xf>
    <xf numFmtId="0" fontId="6" fillId="3" borderId="9" xfId="1" applyFont="1" applyFill="1" applyBorder="1" applyAlignment="1">
      <alignment horizontal="center" vertical="center" wrapText="1"/>
    </xf>
    <xf numFmtId="1" fontId="10" fillId="3" borderId="7" xfId="1" applyNumberFormat="1" applyFont="1" applyFill="1" applyBorder="1" applyAlignment="1">
      <alignment horizontal="center" vertical="center" shrinkToFit="1"/>
    </xf>
    <xf numFmtId="4" fontId="6" fillId="0" borderId="7" xfId="1" applyNumberFormat="1" applyFont="1" applyBorder="1" applyAlignment="1">
      <alignment horizontal="center" vertical="center" wrapText="1"/>
    </xf>
    <xf numFmtId="4" fontId="15" fillId="0" borderId="9" xfId="1" applyNumberFormat="1" applyFont="1" applyBorder="1" applyAlignment="1">
      <alignment horizontal="right" vertical="center" wrapText="1"/>
    </xf>
    <xf numFmtId="1" fontId="10" fillId="0" borderId="7" xfId="1" applyNumberFormat="1" applyFont="1" applyBorder="1" applyAlignment="1">
      <alignment horizontal="left" vertical="top" indent="2" shrinkToFit="1"/>
    </xf>
    <xf numFmtId="0" fontId="4" fillId="0" borderId="8" xfId="1" applyFont="1" applyBorder="1" applyAlignment="1">
      <alignment horizontal="left" vertical="top" wrapText="1"/>
    </xf>
    <xf numFmtId="0" fontId="6" fillId="0" borderId="9" xfId="1" applyFont="1" applyBorder="1" applyAlignment="1">
      <alignment horizontal="center" vertical="center" wrapText="1"/>
    </xf>
    <xf numFmtId="1" fontId="10" fillId="0" borderId="7" xfId="1" applyNumberFormat="1" applyFont="1" applyBorder="1" applyAlignment="1">
      <alignment horizontal="center" vertical="center" shrinkToFit="1"/>
    </xf>
    <xf numFmtId="4" fontId="15" fillId="0" borderId="4" xfId="1" applyNumberFormat="1" applyFont="1" applyBorder="1" applyAlignment="1">
      <alignment horizontal="right" vertical="center" shrinkToFit="1"/>
    </xf>
    <xf numFmtId="0" fontId="4" fillId="5" borderId="4" xfId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4" fontId="4" fillId="5" borderId="2" xfId="1" applyNumberFormat="1" applyFont="1" applyFill="1" applyBorder="1" applyAlignment="1">
      <alignment horizontal="center" vertical="center" wrapText="1"/>
    </xf>
    <xf numFmtId="4" fontId="8" fillId="5" borderId="4" xfId="1" applyNumberFormat="1" applyFont="1" applyFill="1" applyBorder="1" applyAlignment="1">
      <alignment horizontal="right" vertical="center" wrapText="1"/>
    </xf>
    <xf numFmtId="0" fontId="5" fillId="5" borderId="4" xfId="1" applyFont="1" applyFill="1" applyBorder="1" applyAlignment="1">
      <alignment horizontal="center" vertical="center" wrapText="1"/>
    </xf>
    <xf numFmtId="1" fontId="10" fillId="5" borderId="2" xfId="1" applyNumberFormat="1" applyFont="1" applyFill="1" applyBorder="1" applyAlignment="1">
      <alignment horizontal="center" vertical="center" shrinkToFit="1"/>
    </xf>
    <xf numFmtId="0" fontId="6" fillId="2" borderId="0" xfId="1" applyFont="1" applyFill="1" applyAlignment="1">
      <alignment horizontal="center" vertical="center"/>
    </xf>
    <xf numFmtId="4" fontId="6" fillId="2" borderId="0" xfId="1" applyNumberFormat="1" applyFont="1" applyFill="1" applyAlignment="1">
      <alignment horizontal="center" vertical="center"/>
    </xf>
    <xf numFmtId="1" fontId="19" fillId="0" borderId="2" xfId="1" applyNumberFormat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left" vertical="top" wrapText="1"/>
    </xf>
    <xf numFmtId="170" fontId="19" fillId="0" borderId="2" xfId="1" applyNumberFormat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left" vertical="top" wrapText="1"/>
    </xf>
    <xf numFmtId="0" fontId="6" fillId="0" borderId="15" xfId="1" applyFont="1" applyBorder="1" applyAlignment="1">
      <alignment horizontal="center" vertical="center" wrapText="1"/>
    </xf>
    <xf numFmtId="4" fontId="15" fillId="0" borderId="15" xfId="1" applyNumberFormat="1" applyFont="1" applyBorder="1" applyAlignment="1">
      <alignment horizontal="right" vertical="center" wrapText="1"/>
    </xf>
    <xf numFmtId="0" fontId="4" fillId="4" borderId="16" xfId="1" applyFont="1" applyFill="1" applyBorder="1" applyAlignment="1">
      <alignment horizontal="left" vertical="center" wrapText="1"/>
    </xf>
    <xf numFmtId="0" fontId="27" fillId="4" borderId="16" xfId="1" applyFont="1" applyFill="1" applyBorder="1" applyAlignment="1">
      <alignment vertical="center"/>
    </xf>
    <xf numFmtId="0" fontId="4" fillId="0" borderId="5" xfId="1" applyFont="1" applyBorder="1" applyAlignment="1">
      <alignment horizontal="left" vertical="top"/>
    </xf>
    <xf numFmtId="0" fontId="5" fillId="0" borderId="5" xfId="1" applyFont="1" applyBorder="1" applyAlignment="1">
      <alignment vertical="top" wrapText="1"/>
    </xf>
    <xf numFmtId="0" fontId="5" fillId="0" borderId="4" xfId="1" applyFont="1" applyBorder="1" applyAlignment="1">
      <alignment horizontal="left" vertical="top" wrapText="1"/>
    </xf>
    <xf numFmtId="0" fontId="5" fillId="0" borderId="3" xfId="1" applyFont="1" applyBorder="1" applyAlignment="1">
      <alignment vertical="top" wrapText="1"/>
    </xf>
    <xf numFmtId="0" fontId="5" fillId="0" borderId="4" xfId="1" applyFont="1" applyBorder="1" applyAlignment="1">
      <alignment horizontal="left" vertical="top"/>
    </xf>
    <xf numFmtId="0" fontId="28" fillId="0" borderId="17" xfId="1" applyFont="1" applyBorder="1" applyAlignment="1">
      <alignment horizontal="right" vertical="top"/>
    </xf>
    <xf numFmtId="9" fontId="4" fillId="0" borderId="5" xfId="1" applyNumberFormat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4" fontId="4" fillId="0" borderId="5" xfId="1" applyNumberFormat="1" applyFont="1" applyBorder="1" applyAlignment="1">
      <alignment horizontal="center" vertical="center"/>
    </xf>
    <xf numFmtId="4" fontId="8" fillId="0" borderId="5" xfId="1" applyNumberFormat="1" applyFont="1" applyBorder="1" applyAlignment="1">
      <alignment horizontal="right" vertical="center"/>
    </xf>
    <xf numFmtId="3" fontId="4" fillId="0" borderId="5" xfId="1" applyNumberFormat="1" applyFont="1" applyBorder="1" applyAlignment="1">
      <alignment horizontal="right" vertical="center"/>
    </xf>
    <xf numFmtId="0" fontId="29" fillId="0" borderId="5" xfId="1" applyFont="1" applyBorder="1" applyAlignment="1">
      <alignment horizontal="right" vertical="top"/>
    </xf>
    <xf numFmtId="3" fontId="10" fillId="0" borderId="5" xfId="1" applyNumberFormat="1" applyFont="1" applyBorder="1" applyAlignment="1">
      <alignment horizontal="right" vertical="center"/>
    </xf>
    <xf numFmtId="0" fontId="28" fillId="0" borderId="5" xfId="1" applyFont="1" applyBorder="1" applyAlignment="1">
      <alignment horizontal="right" vertical="top"/>
    </xf>
    <xf numFmtId="0" fontId="29" fillId="4" borderId="5" xfId="1" applyFont="1" applyFill="1" applyBorder="1" applyAlignment="1">
      <alignment horizontal="right" vertical="top"/>
    </xf>
    <xf numFmtId="0" fontId="4" fillId="4" borderId="5" xfId="1" applyFont="1" applyFill="1" applyBorder="1" applyAlignment="1">
      <alignment horizontal="left" vertical="top"/>
    </xf>
    <xf numFmtId="0" fontId="4" fillId="4" borderId="5" xfId="1" applyFont="1" applyFill="1" applyBorder="1" applyAlignment="1">
      <alignment horizontal="center" vertical="center"/>
    </xf>
    <xf numFmtId="4" fontId="4" fillId="4" borderId="5" xfId="1" applyNumberFormat="1" applyFont="1" applyFill="1" applyBorder="1" applyAlignment="1">
      <alignment horizontal="center" vertical="center"/>
    </xf>
    <xf numFmtId="4" fontId="8" fillId="4" borderId="5" xfId="1" applyNumberFormat="1" applyFont="1" applyFill="1" applyBorder="1" applyAlignment="1">
      <alignment horizontal="right" vertical="center"/>
    </xf>
    <xf numFmtId="3" fontId="10" fillId="4" borderId="5" xfId="1" applyNumberFormat="1" applyFont="1" applyFill="1" applyBorder="1" applyAlignment="1">
      <alignment horizontal="right" vertical="center"/>
    </xf>
    <xf numFmtId="0" fontId="4" fillId="0" borderId="0" xfId="1" applyFont="1" applyAlignment="1">
      <alignment horizontal="center" vertical="center"/>
    </xf>
    <xf numFmtId="4" fontId="4" fillId="0" borderId="0" xfId="1" applyNumberFormat="1" applyFont="1" applyAlignment="1">
      <alignment horizontal="center" vertical="center"/>
    </xf>
    <xf numFmtId="4" fontId="4" fillId="0" borderId="0" xfId="1" applyNumberFormat="1" applyFont="1" applyAlignment="1">
      <alignment horizontal="right" vertical="center"/>
    </xf>
    <xf numFmtId="4" fontId="8" fillId="0" borderId="0" xfId="1" applyNumberFormat="1" applyFont="1" applyAlignment="1">
      <alignment horizontal="center" vertical="center" wrapText="1"/>
    </xf>
    <xf numFmtId="4" fontId="8" fillId="0" borderId="0" xfId="1" applyNumberFormat="1" applyFont="1" applyAlignment="1">
      <alignment vertical="center" wrapText="1"/>
    </xf>
    <xf numFmtId="0" fontId="4" fillId="0" borderId="1" xfId="1" applyFont="1" applyBorder="1" applyAlignment="1">
      <alignment horizontal="left" vertical="center" wrapText="1"/>
    </xf>
    <xf numFmtId="3" fontId="10" fillId="0" borderId="0" xfId="1" applyNumberFormat="1" applyFont="1" applyAlignment="1">
      <alignment horizontal="right" vertical="top"/>
    </xf>
    <xf numFmtId="4" fontId="8" fillId="0" borderId="0" xfId="1" applyNumberFormat="1" applyFont="1" applyAlignment="1">
      <alignment horizontal="center" vertical="center"/>
    </xf>
    <xf numFmtId="4" fontId="8" fillId="0" borderId="0" xfId="1" applyNumberFormat="1" applyFont="1" applyAlignment="1">
      <alignment vertic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4" fontId="8" fillId="0" borderId="4" xfId="1" applyNumberFormat="1" applyFont="1" applyBorder="1" applyAlignment="1">
      <alignment horizontal="center" vertical="center" wrapText="1"/>
    </xf>
    <xf numFmtId="0" fontId="6" fillId="2" borderId="0" xfId="1" applyFont="1" applyFill="1" applyAlignment="1">
      <alignment horizontal="left" vertical="center"/>
    </xf>
    <xf numFmtId="0" fontId="5" fillId="0" borderId="3" xfId="1" applyFont="1" applyBorder="1" applyAlignment="1">
      <alignment horizontal="left" vertical="top" wrapText="1" indent="5"/>
    </xf>
    <xf numFmtId="4" fontId="16" fillId="0" borderId="2" xfId="1" applyNumberFormat="1" applyFont="1" applyBorder="1" applyAlignment="1">
      <alignment horizontal="center" vertical="center" shrinkToFit="1"/>
    </xf>
    <xf numFmtId="0" fontId="6" fillId="3" borderId="2" xfId="1" applyFont="1" applyFill="1" applyBorder="1" applyAlignment="1">
      <alignment horizontal="center" vertical="center" wrapText="1"/>
    </xf>
    <xf numFmtId="4" fontId="8" fillId="0" borderId="9" xfId="1" applyNumberFormat="1" applyFont="1" applyBorder="1" applyAlignment="1">
      <alignment horizontal="right" vertical="center" wrapText="1"/>
    </xf>
    <xf numFmtId="1" fontId="10" fillId="4" borderId="19" xfId="1" applyNumberFormat="1" applyFont="1" applyFill="1" applyBorder="1" applyAlignment="1">
      <alignment horizontal="left" vertical="top" indent="2" shrinkToFit="1"/>
    </xf>
    <xf numFmtId="0" fontId="6" fillId="4" borderId="20" xfId="1" applyFont="1" applyFill="1" applyBorder="1" applyAlignment="1">
      <alignment horizontal="left" vertical="top" wrapText="1"/>
    </xf>
    <xf numFmtId="0" fontId="6" fillId="4" borderId="20" xfId="1" applyFont="1" applyFill="1" applyBorder="1" applyAlignment="1">
      <alignment horizontal="left" vertical="top" wrapText="1" indent="1"/>
    </xf>
    <xf numFmtId="0" fontId="6" fillId="4" borderId="21" xfId="1" applyFont="1" applyFill="1" applyBorder="1" applyAlignment="1">
      <alignment horizontal="center" vertical="center" wrapText="1"/>
    </xf>
    <xf numFmtId="1" fontId="10" fillId="4" borderId="21" xfId="1" applyNumberFormat="1" applyFont="1" applyFill="1" applyBorder="1" applyAlignment="1">
      <alignment horizontal="center" vertical="center" shrinkToFit="1"/>
    </xf>
    <xf numFmtId="4" fontId="10" fillId="4" borderId="21" xfId="1" applyNumberFormat="1" applyFont="1" applyFill="1" applyBorder="1" applyAlignment="1">
      <alignment horizontal="center" vertical="center" shrinkToFit="1"/>
    </xf>
    <xf numFmtId="4" fontId="23" fillId="4" borderId="21" xfId="1" applyNumberFormat="1" applyFont="1" applyFill="1" applyBorder="1" applyAlignment="1">
      <alignment vertical="top"/>
    </xf>
    <xf numFmtId="4" fontId="6" fillId="4" borderId="21" xfId="1" applyNumberFormat="1" applyFont="1" applyFill="1" applyBorder="1" applyAlignment="1">
      <alignment vertical="top"/>
    </xf>
    <xf numFmtId="4" fontId="6" fillId="2" borderId="0" xfId="1" applyNumberFormat="1" applyFont="1" applyFill="1" applyAlignment="1">
      <alignment vertical="top"/>
    </xf>
    <xf numFmtId="4" fontId="5" fillId="4" borderId="21" xfId="1" applyNumberFormat="1" applyFont="1" applyFill="1" applyBorder="1" applyAlignment="1">
      <alignment vertical="top"/>
    </xf>
    <xf numFmtId="0" fontId="4" fillId="4" borderId="16" xfId="1" applyFont="1" applyFill="1" applyBorder="1" applyAlignment="1">
      <alignment horizontal="left" vertical="top"/>
    </xf>
    <xf numFmtId="0" fontId="10" fillId="4" borderId="16" xfId="1" applyFont="1" applyFill="1" applyBorder="1" applyAlignment="1">
      <alignment horizontal="left" vertical="center"/>
    </xf>
    <xf numFmtId="0" fontId="4" fillId="4" borderId="0" xfId="1" applyFont="1" applyFill="1" applyAlignment="1">
      <alignment horizontal="center" vertical="center"/>
    </xf>
    <xf numFmtId="1" fontId="10" fillId="4" borderId="0" xfId="1" applyNumberFormat="1" applyFont="1" applyFill="1" applyAlignment="1">
      <alignment horizontal="center" vertical="center"/>
    </xf>
    <xf numFmtId="4" fontId="4" fillId="4" borderId="0" xfId="1" applyNumberFormat="1" applyFont="1" applyFill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4" fontId="4" fillId="0" borderId="21" xfId="1" applyNumberFormat="1" applyFont="1" applyBorder="1" applyAlignment="1">
      <alignment horizontal="center" vertical="center"/>
    </xf>
    <xf numFmtId="0" fontId="5" fillId="0" borderId="5" xfId="1" applyFont="1" applyBorder="1" applyAlignment="1">
      <alignment horizontal="right" vertical="top" wrapText="1"/>
    </xf>
    <xf numFmtId="0" fontId="4" fillId="0" borderId="3" xfId="1" applyFont="1" applyBorder="1" applyAlignment="1">
      <alignment horizontal="left" vertical="top"/>
    </xf>
    <xf numFmtId="4" fontId="4" fillId="0" borderId="0" xfId="1" applyNumberFormat="1" applyFont="1" applyAlignment="1">
      <alignment vertical="center"/>
    </xf>
    <xf numFmtId="0" fontId="31" fillId="0" borderId="0" xfId="0" applyFont="1"/>
    <xf numFmtId="0" fontId="0" fillId="0" borderId="21" xfId="0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 wrapText="1"/>
    </xf>
    <xf numFmtId="0" fontId="0" fillId="0" borderId="21" xfId="0" applyBorder="1"/>
    <xf numFmtId="3" fontId="0" fillId="0" borderId="21" xfId="0" applyNumberFormat="1" applyBorder="1" applyAlignment="1">
      <alignment vertical="center"/>
    </xf>
    <xf numFmtId="0" fontId="0" fillId="0" borderId="21" xfId="0" applyBorder="1" applyAlignment="1">
      <alignment horizontal="left" vertical="center" wrapText="1"/>
    </xf>
    <xf numFmtId="3" fontId="2" fillId="0" borderId="21" xfId="0" applyNumberFormat="1" applyFont="1" applyBorder="1" applyAlignment="1">
      <alignment vertical="center"/>
    </xf>
    <xf numFmtId="0" fontId="33" fillId="0" borderId="0" xfId="2" applyFont="1" applyAlignment="1">
      <alignment horizontal="right"/>
    </xf>
    <xf numFmtId="0" fontId="1" fillId="0" borderId="0" xfId="2" applyFont="1" applyAlignment="1"/>
    <xf numFmtId="0" fontId="0" fillId="0" borderId="1" xfId="0" applyBorder="1"/>
    <xf numFmtId="0" fontId="2" fillId="0" borderId="21" xfId="0" applyFont="1" applyBorder="1" applyAlignment="1">
      <alignment horizontal="right" vertical="center" wrapText="1"/>
    </xf>
    <xf numFmtId="0" fontId="1" fillId="0" borderId="0" xfId="2" applyFont="1" applyBorder="1" applyAlignment="1">
      <alignment vertical="top"/>
    </xf>
    <xf numFmtId="0" fontId="4" fillId="0" borderId="17" xfId="1" applyFont="1" applyBorder="1" applyAlignment="1">
      <alignment horizontal="left" vertical="top"/>
    </xf>
    <xf numFmtId="9" fontId="4" fillId="0" borderId="17" xfId="1" applyNumberFormat="1" applyFont="1" applyBorder="1" applyAlignment="1">
      <alignment horizontal="center" vertical="center"/>
    </xf>
    <xf numFmtId="4" fontId="4" fillId="0" borderId="17" xfId="1" applyNumberFormat="1" applyFont="1" applyBorder="1" applyAlignment="1">
      <alignment horizontal="center" vertical="center"/>
    </xf>
    <xf numFmtId="4" fontId="8" fillId="0" borderId="17" xfId="1" applyNumberFormat="1" applyFont="1" applyBorder="1" applyAlignment="1">
      <alignment horizontal="right" vertical="center"/>
    </xf>
    <xf numFmtId="0" fontId="11" fillId="0" borderId="25" xfId="1" applyFont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 wrapText="1"/>
    </xf>
    <xf numFmtId="0" fontId="11" fillId="0" borderId="22" xfId="1" applyFont="1" applyBorder="1" applyAlignment="1">
      <alignment horizontal="center" vertical="center" wrapText="1"/>
    </xf>
    <xf numFmtId="4" fontId="11" fillId="0" borderId="27" xfId="1" applyNumberFormat="1" applyFont="1" applyBorder="1" applyAlignment="1">
      <alignment horizontal="center" vertical="center" wrapText="1"/>
    </xf>
    <xf numFmtId="4" fontId="12" fillId="0" borderId="22" xfId="1" applyNumberFormat="1" applyFont="1" applyBorder="1" applyAlignment="1">
      <alignment horizontal="center" vertical="center" wrapText="1"/>
    </xf>
    <xf numFmtId="4" fontId="11" fillId="0" borderId="28" xfId="1" applyNumberFormat="1" applyFont="1" applyBorder="1" applyAlignment="1">
      <alignment horizontal="center" vertical="center" wrapText="1"/>
    </xf>
    <xf numFmtId="1" fontId="13" fillId="0" borderId="29" xfId="1" applyNumberFormat="1" applyFont="1" applyBorder="1" applyAlignment="1">
      <alignment horizontal="center" vertical="top" shrinkToFit="1"/>
    </xf>
    <xf numFmtId="0" fontId="4" fillId="2" borderId="31" xfId="1" applyFont="1" applyFill="1" applyBorder="1" applyAlignment="1">
      <alignment horizontal="left" wrapText="1"/>
    </xf>
    <xf numFmtId="0" fontId="6" fillId="2" borderId="0" xfId="1" applyFont="1" applyFill="1" applyBorder="1" applyAlignment="1">
      <alignment vertical="top" wrapText="1"/>
    </xf>
    <xf numFmtId="0" fontId="6" fillId="2" borderId="0" xfId="1" applyFont="1" applyFill="1" applyBorder="1" applyAlignment="1">
      <alignment vertical="top"/>
    </xf>
    <xf numFmtId="0" fontId="6" fillId="2" borderId="0" xfId="1" applyFont="1" applyFill="1" applyBorder="1" applyAlignment="1">
      <alignment horizontal="center" vertical="center" wrapText="1"/>
    </xf>
    <xf numFmtId="4" fontId="6" fillId="2" borderId="0" xfId="1" applyNumberFormat="1" applyFont="1" applyFill="1" applyBorder="1" applyAlignment="1">
      <alignment horizontal="center" vertical="center" wrapText="1"/>
    </xf>
    <xf numFmtId="4" fontId="15" fillId="2" borderId="0" xfId="1" applyNumberFormat="1" applyFont="1" applyFill="1" applyBorder="1" applyAlignment="1">
      <alignment horizontal="right" vertical="center" wrapText="1"/>
    </xf>
    <xf numFmtId="4" fontId="6" fillId="2" borderId="32" xfId="1" applyNumberFormat="1" applyFont="1" applyFill="1" applyBorder="1" applyAlignment="1">
      <alignment horizontal="right" vertical="center" wrapText="1"/>
    </xf>
    <xf numFmtId="1" fontId="10" fillId="3" borderId="29" xfId="1" applyNumberFormat="1" applyFont="1" applyFill="1" applyBorder="1" applyAlignment="1">
      <alignment horizontal="left" vertical="top" indent="2" shrinkToFit="1"/>
    </xf>
    <xf numFmtId="4" fontId="10" fillId="0" borderId="30" xfId="1" applyNumberFormat="1" applyFont="1" applyBorder="1" applyAlignment="1">
      <alignment horizontal="right" vertical="center" shrinkToFit="1"/>
    </xf>
    <xf numFmtId="0" fontId="4" fillId="0" borderId="29" xfId="1" applyFont="1" applyBorder="1" applyAlignment="1">
      <alignment horizontal="left" wrapText="1"/>
    </xf>
    <xf numFmtId="4" fontId="4" fillId="0" borderId="30" xfId="1" applyNumberFormat="1" applyFont="1" applyBorder="1" applyAlignment="1">
      <alignment horizontal="right" vertical="center" wrapText="1"/>
    </xf>
    <xf numFmtId="0" fontId="5" fillId="0" borderId="29" xfId="1" applyFont="1" applyBorder="1" applyAlignment="1">
      <alignment horizontal="right" vertical="top" wrapText="1"/>
    </xf>
    <xf numFmtId="4" fontId="4" fillId="0" borderId="30" xfId="1" applyNumberFormat="1" applyFont="1" applyBorder="1" applyAlignment="1">
      <alignment horizontal="right" vertical="center" shrinkToFit="1"/>
    </xf>
    <xf numFmtId="4" fontId="16" fillId="0" borderId="30" xfId="1" applyNumberFormat="1" applyFont="1" applyBorder="1" applyAlignment="1">
      <alignment horizontal="right" vertical="center" shrinkToFit="1"/>
    </xf>
    <xf numFmtId="164" fontId="18" fillId="0" borderId="29" xfId="1" applyNumberFormat="1" applyFont="1" applyBorder="1" applyAlignment="1">
      <alignment horizontal="right" vertical="top" shrinkToFit="1"/>
    </xf>
    <xf numFmtId="4" fontId="19" fillId="0" borderId="30" xfId="1" applyNumberFormat="1" applyFont="1" applyBorder="1" applyAlignment="1">
      <alignment horizontal="right" vertical="center" shrinkToFit="1"/>
    </xf>
    <xf numFmtId="1" fontId="10" fillId="0" borderId="29" xfId="1" applyNumberFormat="1" applyFont="1" applyBorder="1" applyAlignment="1">
      <alignment horizontal="left" vertical="top" indent="2" shrinkToFit="1"/>
    </xf>
    <xf numFmtId="4" fontId="20" fillId="0" borderId="30" xfId="1" applyNumberFormat="1" applyFont="1" applyBorder="1" applyAlignment="1">
      <alignment horizontal="right" vertical="center" shrinkToFit="1"/>
    </xf>
    <xf numFmtId="1" fontId="10" fillId="3" borderId="35" xfId="1" applyNumberFormat="1" applyFont="1" applyFill="1" applyBorder="1" applyAlignment="1">
      <alignment horizontal="left" vertical="top" indent="2" shrinkToFit="1"/>
    </xf>
    <xf numFmtId="1" fontId="10" fillId="0" borderId="29" xfId="1" applyNumberFormat="1" applyFont="1" applyBorder="1" applyAlignment="1">
      <alignment horizontal="center" vertical="top" shrinkToFit="1"/>
    </xf>
    <xf numFmtId="1" fontId="10" fillId="3" borderId="29" xfId="1" applyNumberFormat="1" applyFont="1" applyFill="1" applyBorder="1" applyAlignment="1">
      <alignment horizontal="center" vertical="top" shrinkToFit="1"/>
    </xf>
    <xf numFmtId="1" fontId="10" fillId="0" borderId="35" xfId="1" applyNumberFormat="1" applyFont="1" applyBorder="1" applyAlignment="1">
      <alignment horizontal="left" vertical="top" indent="2" shrinkToFit="1"/>
    </xf>
    <xf numFmtId="1" fontId="10" fillId="4" borderId="36" xfId="1" applyNumberFormat="1" applyFont="1" applyFill="1" applyBorder="1" applyAlignment="1">
      <alignment horizontal="center" vertical="center" shrinkToFit="1"/>
    </xf>
    <xf numFmtId="0" fontId="4" fillId="4" borderId="0" xfId="1" applyFont="1" applyFill="1" applyBorder="1" applyAlignment="1">
      <alignment horizontal="left" vertical="center" wrapText="1"/>
    </xf>
    <xf numFmtId="0" fontId="6" fillId="4" borderId="0" xfId="1" applyFont="1" applyFill="1" applyBorder="1" applyAlignment="1">
      <alignment vertical="center"/>
    </xf>
    <xf numFmtId="0" fontId="6" fillId="4" borderId="0" xfId="1" applyFont="1" applyFill="1" applyBorder="1" applyAlignment="1">
      <alignment horizontal="center" vertical="center" wrapText="1"/>
    </xf>
    <xf numFmtId="4" fontId="6" fillId="4" borderId="0" xfId="1" applyNumberFormat="1" applyFont="1" applyFill="1" applyBorder="1" applyAlignment="1">
      <alignment horizontal="center" vertical="center" wrapText="1"/>
    </xf>
    <xf numFmtId="4" fontId="22" fillId="4" borderId="0" xfId="1" applyNumberFormat="1" applyFont="1" applyFill="1" applyBorder="1" applyAlignment="1">
      <alignment horizontal="right" vertical="center" shrinkToFit="1"/>
    </xf>
    <xf numFmtId="4" fontId="10" fillId="4" borderId="32" xfId="1" applyNumberFormat="1" applyFont="1" applyFill="1" applyBorder="1" applyAlignment="1">
      <alignment horizontal="right" vertical="center" shrinkToFit="1"/>
    </xf>
    <xf numFmtId="4" fontId="4" fillId="5" borderId="30" xfId="1" applyNumberFormat="1" applyFont="1" applyFill="1" applyBorder="1" applyAlignment="1">
      <alignment horizontal="right" vertical="center" wrapText="1"/>
    </xf>
    <xf numFmtId="4" fontId="25" fillId="5" borderId="30" xfId="1" applyNumberFormat="1" applyFont="1" applyFill="1" applyBorder="1" applyAlignment="1">
      <alignment horizontal="right" vertical="center" wrapText="1"/>
    </xf>
    <xf numFmtId="0" fontId="6" fillId="2" borderId="0" xfId="1" applyFont="1" applyFill="1" applyBorder="1" applyAlignment="1">
      <alignment horizontal="center" vertical="center"/>
    </xf>
    <xf numFmtId="4" fontId="6" fillId="2" borderId="0" xfId="1" applyNumberFormat="1" applyFont="1" applyFill="1" applyBorder="1" applyAlignment="1">
      <alignment horizontal="center" vertical="center"/>
    </xf>
    <xf numFmtId="4" fontId="15" fillId="2" borderId="0" xfId="1" applyNumberFormat="1" applyFont="1" applyFill="1" applyBorder="1" applyAlignment="1">
      <alignment horizontal="right" vertical="center"/>
    </xf>
    <xf numFmtId="4" fontId="6" fillId="2" borderId="32" xfId="1" applyNumberFormat="1" applyFont="1" applyFill="1" applyBorder="1" applyAlignment="1">
      <alignment horizontal="right" vertical="center"/>
    </xf>
    <xf numFmtId="1" fontId="10" fillId="0" borderId="38" xfId="1" applyNumberFormat="1" applyFont="1" applyBorder="1" applyAlignment="1">
      <alignment horizontal="center" vertical="top" shrinkToFit="1"/>
    </xf>
    <xf numFmtId="4" fontId="8" fillId="4" borderId="0" xfId="1" applyNumberFormat="1" applyFont="1" applyFill="1" applyBorder="1" applyAlignment="1">
      <alignment horizontal="right" vertical="center" shrinkToFit="1"/>
    </xf>
    <xf numFmtId="4" fontId="4" fillId="5" borderId="30" xfId="1" applyNumberFormat="1" applyFont="1" applyFill="1" applyBorder="1" applyAlignment="1">
      <alignment horizontal="right" vertical="center" shrinkToFit="1"/>
    </xf>
    <xf numFmtId="1" fontId="10" fillId="4" borderId="39" xfId="1" applyNumberFormat="1" applyFont="1" applyFill="1" applyBorder="1" applyAlignment="1">
      <alignment horizontal="center" vertical="center" shrinkToFit="1"/>
    </xf>
    <xf numFmtId="4" fontId="15" fillId="4" borderId="0" xfId="1" applyNumberFormat="1" applyFont="1" applyFill="1" applyBorder="1" applyAlignment="1">
      <alignment horizontal="right" vertical="center" wrapText="1"/>
    </xf>
    <xf numFmtId="0" fontId="4" fillId="0" borderId="33" xfId="1" applyFont="1" applyBorder="1" applyAlignment="1">
      <alignment horizontal="left" vertical="top"/>
    </xf>
    <xf numFmtId="0" fontId="4" fillId="0" borderId="39" xfId="1" applyFont="1" applyBorder="1" applyAlignment="1">
      <alignment horizontal="left" vertical="top"/>
    </xf>
    <xf numFmtId="0" fontId="5" fillId="0" borderId="16" xfId="1" applyFont="1" applyBorder="1" applyAlignment="1">
      <alignment vertical="top" wrapText="1"/>
    </xf>
    <xf numFmtId="0" fontId="5" fillId="0" borderId="15" xfId="1" applyFont="1" applyBorder="1" applyAlignment="1">
      <alignment horizontal="left" vertical="top" wrapText="1"/>
    </xf>
    <xf numFmtId="0" fontId="4" fillId="0" borderId="16" xfId="1" applyFont="1" applyBorder="1" applyAlignment="1">
      <alignment horizontal="left" vertical="top"/>
    </xf>
    <xf numFmtId="0" fontId="5" fillId="0" borderId="14" xfId="1" applyFont="1" applyBorder="1" applyAlignment="1">
      <alignment vertical="top" wrapText="1"/>
    </xf>
    <xf numFmtId="0" fontId="5" fillId="0" borderId="15" xfId="1" applyFont="1" applyBorder="1" applyAlignment="1">
      <alignment horizontal="center" vertical="center" wrapText="1"/>
    </xf>
    <xf numFmtId="4" fontId="4" fillId="0" borderId="13" xfId="1" applyNumberFormat="1" applyFont="1" applyBorder="1" applyAlignment="1">
      <alignment horizontal="center" vertical="center" wrapText="1"/>
    </xf>
    <xf numFmtId="4" fontId="8" fillId="0" borderId="15" xfId="1" applyNumberFormat="1" applyFont="1" applyBorder="1" applyAlignment="1">
      <alignment horizontal="right" vertical="center" wrapText="1"/>
    </xf>
    <xf numFmtId="1" fontId="13" fillId="0" borderId="3" xfId="1" applyNumberFormat="1" applyFont="1" applyBorder="1" applyAlignment="1">
      <alignment horizontal="center" vertical="center" shrinkToFit="1"/>
    </xf>
    <xf numFmtId="0" fontId="5" fillId="0" borderId="0" xfId="1" applyNumberFormat="1" applyFont="1" applyAlignment="1">
      <alignment vertical="top" wrapText="1"/>
    </xf>
    <xf numFmtId="0" fontId="5" fillId="0" borderId="0" xfId="1" applyNumberFormat="1" applyFont="1" applyAlignment="1">
      <alignment horizontal="center" vertical="center" wrapText="1"/>
    </xf>
    <xf numFmtId="0" fontId="5" fillId="0" borderId="0" xfId="1" applyNumberFormat="1" applyFont="1" applyAlignment="1">
      <alignment horizontal="center" vertical="center"/>
    </xf>
    <xf numFmtId="0" fontId="11" fillId="0" borderId="27" xfId="1" applyNumberFormat="1" applyFont="1" applyBorder="1" applyAlignment="1">
      <alignment horizontal="center" vertical="center" wrapText="1"/>
    </xf>
    <xf numFmtId="0" fontId="13" fillId="0" borderId="2" xfId="1" applyNumberFormat="1" applyFont="1" applyBorder="1" applyAlignment="1">
      <alignment horizontal="center" vertical="center" shrinkToFit="1"/>
    </xf>
    <xf numFmtId="0" fontId="6" fillId="2" borderId="0" xfId="1" applyNumberFormat="1" applyFont="1" applyFill="1" applyBorder="1" applyAlignment="1">
      <alignment horizontal="center" vertical="center" wrapText="1"/>
    </xf>
    <xf numFmtId="0" fontId="10" fillId="3" borderId="2" xfId="1" applyNumberFormat="1" applyFont="1" applyFill="1" applyBorder="1" applyAlignment="1">
      <alignment horizontal="center" vertical="center" shrinkToFit="1"/>
    </xf>
    <xf numFmtId="0" fontId="4" fillId="0" borderId="2" xfId="1" applyNumberFormat="1" applyFont="1" applyBorder="1" applyAlignment="1">
      <alignment horizontal="center" vertical="center" wrapText="1"/>
    </xf>
    <xf numFmtId="0" fontId="19" fillId="0" borderId="2" xfId="1" applyNumberFormat="1" applyFont="1" applyBorder="1" applyAlignment="1">
      <alignment horizontal="center" vertical="center" shrinkToFit="1"/>
    </xf>
    <xf numFmtId="0" fontId="10" fillId="0" borderId="2" xfId="1" applyNumberFormat="1" applyFont="1" applyBorder="1" applyAlignment="1">
      <alignment horizontal="center" vertical="center" shrinkToFit="1"/>
    </xf>
    <xf numFmtId="0" fontId="10" fillId="3" borderId="7" xfId="1" applyNumberFormat="1" applyFont="1" applyFill="1" applyBorder="1" applyAlignment="1">
      <alignment horizontal="center" vertical="center" shrinkToFit="1"/>
    </xf>
    <xf numFmtId="0" fontId="10" fillId="0" borderId="7" xfId="1" applyNumberFormat="1" applyFont="1" applyBorder="1" applyAlignment="1">
      <alignment horizontal="center" vertical="center" shrinkToFit="1"/>
    </xf>
    <xf numFmtId="0" fontId="10" fillId="4" borderId="0" xfId="1" applyNumberFormat="1" applyFont="1" applyFill="1" applyBorder="1" applyAlignment="1">
      <alignment horizontal="center" vertical="center" shrinkToFit="1"/>
    </xf>
    <xf numFmtId="0" fontId="4" fillId="5" borderId="2" xfId="1" applyNumberFormat="1" applyFont="1" applyFill="1" applyBorder="1" applyAlignment="1">
      <alignment horizontal="center" vertical="center" wrapText="1"/>
    </xf>
    <xf numFmtId="0" fontId="6" fillId="2" borderId="0" xfId="1" applyNumberFormat="1" applyFont="1" applyFill="1" applyBorder="1" applyAlignment="1">
      <alignment horizontal="center" vertical="center"/>
    </xf>
    <xf numFmtId="0" fontId="10" fillId="0" borderId="13" xfId="1" applyNumberFormat="1" applyFont="1" applyBorder="1" applyAlignment="1">
      <alignment horizontal="center" vertical="center" shrinkToFit="1"/>
    </xf>
    <xf numFmtId="0" fontId="4" fillId="0" borderId="17" xfId="1" applyNumberFormat="1" applyFont="1" applyBorder="1" applyAlignment="1">
      <alignment horizontal="center" vertical="center"/>
    </xf>
    <xf numFmtId="0" fontId="4" fillId="0" borderId="5" xfId="1" applyNumberFormat="1" applyFont="1" applyBorder="1" applyAlignment="1">
      <alignment horizontal="center" vertical="center"/>
    </xf>
    <xf numFmtId="0" fontId="4" fillId="4" borderId="5" xfId="1" applyNumberFormat="1" applyFont="1" applyFill="1" applyBorder="1" applyAlignment="1">
      <alignment horizontal="center" vertical="center"/>
    </xf>
    <xf numFmtId="0" fontId="4" fillId="0" borderId="0" xfId="1" applyNumberFormat="1" applyFont="1" applyAlignment="1">
      <alignment horizontal="center" vertical="center"/>
    </xf>
    <xf numFmtId="4" fontId="23" fillId="4" borderId="19" xfId="1" applyNumberFormat="1" applyFont="1" applyFill="1" applyBorder="1" applyAlignment="1">
      <alignment vertical="top"/>
    </xf>
    <xf numFmtId="4" fontId="5" fillId="4" borderId="19" xfId="1" applyNumberFormat="1" applyFont="1" applyFill="1" applyBorder="1" applyAlignment="1">
      <alignment vertical="top"/>
    </xf>
    <xf numFmtId="3" fontId="4" fillId="0" borderId="17" xfId="1" applyNumberFormat="1" applyFont="1" applyBorder="1" applyAlignment="1">
      <alignment horizontal="right" vertical="center"/>
    </xf>
    <xf numFmtId="4" fontId="5" fillId="0" borderId="41" xfId="1" applyNumberFormat="1" applyFont="1" applyBorder="1" applyAlignment="1">
      <alignment horizontal="center" vertical="center" wrapText="1"/>
    </xf>
    <xf numFmtId="4" fontId="6" fillId="2" borderId="43" xfId="1" applyNumberFormat="1" applyFont="1" applyFill="1" applyBorder="1" applyAlignment="1">
      <alignment vertical="center"/>
    </xf>
    <xf numFmtId="4" fontId="10" fillId="0" borderId="42" xfId="1" applyNumberFormat="1" applyFont="1" applyBorder="1" applyAlignment="1">
      <alignment vertical="center" shrinkToFit="1"/>
    </xf>
    <xf numFmtId="4" fontId="4" fillId="0" borderId="42" xfId="1" applyNumberFormat="1" applyFont="1" applyBorder="1" applyAlignment="1">
      <alignment vertical="center" wrapText="1"/>
    </xf>
    <xf numFmtId="4" fontId="4" fillId="0" borderId="42" xfId="1" applyNumberFormat="1" applyFont="1" applyBorder="1" applyAlignment="1">
      <alignment vertical="center" shrinkToFit="1"/>
    </xf>
    <xf numFmtId="4" fontId="16" fillId="0" borderId="42" xfId="1" applyNumberFormat="1" applyFont="1" applyBorder="1" applyAlignment="1">
      <alignment vertical="center" shrinkToFit="1"/>
    </xf>
    <xf numFmtId="4" fontId="19" fillId="0" borderId="42" xfId="1" applyNumberFormat="1" applyFont="1" applyBorder="1" applyAlignment="1">
      <alignment horizontal="right" vertical="center" shrinkToFit="1"/>
    </xf>
    <xf numFmtId="4" fontId="20" fillId="0" borderId="42" xfId="1" applyNumberFormat="1" applyFont="1" applyBorder="1" applyAlignment="1">
      <alignment horizontal="right" vertical="center" shrinkToFit="1"/>
    </xf>
    <xf numFmtId="4" fontId="20" fillId="0" borderId="44" xfId="1" applyNumberFormat="1" applyFont="1" applyBorder="1" applyAlignment="1">
      <alignment horizontal="right" vertical="center" shrinkToFit="1"/>
    </xf>
    <xf numFmtId="4" fontId="4" fillId="5" borderId="42" xfId="1" applyNumberFormat="1" applyFont="1" applyFill="1" applyBorder="1" applyAlignment="1">
      <alignment horizontal="right" vertical="center" wrapText="1"/>
    </xf>
    <xf numFmtId="4" fontId="25" fillId="5" borderId="42" xfId="1" applyNumberFormat="1" applyFont="1" applyFill="1" applyBorder="1" applyAlignment="1">
      <alignment horizontal="right" vertical="center" wrapText="1"/>
    </xf>
    <xf numFmtId="4" fontId="10" fillId="0" borderId="44" xfId="1" applyNumberFormat="1" applyFont="1" applyBorder="1" applyAlignment="1">
      <alignment vertical="center" shrinkToFit="1"/>
    </xf>
    <xf numFmtId="4" fontId="4" fillId="2" borderId="43" xfId="1" applyNumberFormat="1" applyFont="1" applyFill="1" applyBorder="1" applyAlignment="1">
      <alignment horizontal="left" vertical="top"/>
    </xf>
    <xf numFmtId="3" fontId="6" fillId="4" borderId="24" xfId="1" applyNumberFormat="1" applyFont="1" applyFill="1" applyBorder="1" applyAlignment="1">
      <alignment vertical="center"/>
    </xf>
    <xf numFmtId="3" fontId="4" fillId="0" borderId="21" xfId="1" applyNumberFormat="1" applyFont="1" applyBorder="1" applyAlignment="1">
      <alignment vertical="center"/>
    </xf>
    <xf numFmtId="3" fontId="25" fillId="0" borderId="21" xfId="1" applyNumberFormat="1" applyFont="1" applyBorder="1" applyAlignment="1">
      <alignment horizontal="right" vertical="center" wrapText="1"/>
    </xf>
    <xf numFmtId="3" fontId="10" fillId="4" borderId="32" xfId="1" applyNumberFormat="1" applyFont="1" applyFill="1" applyBorder="1" applyAlignment="1">
      <alignment horizontal="right" vertical="center" shrinkToFit="1"/>
    </xf>
    <xf numFmtId="3" fontId="4" fillId="0" borderId="30" xfId="1" applyNumberFormat="1" applyFont="1" applyBorder="1" applyAlignment="1">
      <alignment horizontal="right" vertical="center" wrapText="1"/>
    </xf>
    <xf numFmtId="3" fontId="4" fillId="0" borderId="30" xfId="1" applyNumberFormat="1" applyFont="1" applyBorder="1" applyAlignment="1">
      <alignment horizontal="right" vertical="center" shrinkToFit="1"/>
    </xf>
    <xf numFmtId="3" fontId="4" fillId="0" borderId="40" xfId="1" applyNumberFormat="1" applyFont="1" applyBorder="1" applyAlignment="1">
      <alignment horizontal="right" vertical="center" wrapText="1"/>
    </xf>
    <xf numFmtId="1" fontId="4" fillId="0" borderId="13" xfId="1" applyNumberFormat="1" applyFont="1" applyBorder="1" applyAlignment="1">
      <alignment horizontal="center" vertical="center" shrinkToFit="1"/>
    </xf>
    <xf numFmtId="1" fontId="5" fillId="5" borderId="2" xfId="1" applyNumberFormat="1" applyFont="1" applyFill="1" applyBorder="1" applyAlignment="1">
      <alignment horizontal="center" vertical="center" wrapText="1"/>
    </xf>
    <xf numFmtId="1" fontId="10" fillId="4" borderId="19" xfId="1" applyNumberFormat="1" applyFont="1" applyFill="1" applyBorder="1" applyAlignment="1">
      <alignment horizontal="center" vertical="center" shrinkToFit="1"/>
    </xf>
    <xf numFmtId="0" fontId="4" fillId="4" borderId="20" xfId="1" applyFont="1" applyFill="1" applyBorder="1" applyAlignment="1">
      <alignment horizontal="left" vertical="center" wrapText="1"/>
    </xf>
    <xf numFmtId="0" fontId="6" fillId="4" borderId="20" xfId="1" applyFont="1" applyFill="1" applyBorder="1" applyAlignment="1">
      <alignment vertical="center"/>
    </xf>
    <xf numFmtId="0" fontId="5" fillId="7" borderId="33" xfId="1" applyFont="1" applyFill="1" applyBorder="1" applyAlignment="1">
      <alignment vertical="top"/>
    </xf>
    <xf numFmtId="0" fontId="5" fillId="7" borderId="5" xfId="1" applyFont="1" applyFill="1" applyBorder="1" applyAlignment="1">
      <alignment vertical="top" wrapText="1"/>
    </xf>
    <xf numFmtId="0" fontId="5" fillId="7" borderId="5" xfId="1" applyFont="1" applyFill="1" applyBorder="1" applyAlignment="1">
      <alignment horizontal="center" vertical="center" wrapText="1"/>
    </xf>
    <xf numFmtId="0" fontId="5" fillId="7" borderId="5" xfId="1" applyNumberFormat="1" applyFont="1" applyFill="1" applyBorder="1" applyAlignment="1">
      <alignment horizontal="center" vertical="center" wrapText="1"/>
    </xf>
    <xf numFmtId="4" fontId="5" fillId="7" borderId="5" xfId="1" applyNumberFormat="1" applyFont="1" applyFill="1" applyBorder="1" applyAlignment="1">
      <alignment horizontal="center" vertical="center" wrapText="1"/>
    </xf>
    <xf numFmtId="4" fontId="8" fillId="7" borderId="5" xfId="1" applyNumberFormat="1" applyFont="1" applyFill="1" applyBorder="1" applyAlignment="1">
      <alignment horizontal="right" vertical="center" wrapText="1"/>
    </xf>
    <xf numFmtId="4" fontId="5" fillId="7" borderId="34" xfId="1" applyNumberFormat="1" applyFont="1" applyFill="1" applyBorder="1" applyAlignment="1">
      <alignment horizontal="right" vertical="center" wrapText="1"/>
    </xf>
    <xf numFmtId="0" fontId="5" fillId="7" borderId="5" xfId="1" applyFont="1" applyFill="1" applyBorder="1" applyAlignment="1">
      <alignment vertical="top"/>
    </xf>
    <xf numFmtId="0" fontId="5" fillId="7" borderId="5" xfId="1" applyFont="1" applyFill="1" applyBorder="1" applyAlignment="1">
      <alignment horizontal="center" vertical="center"/>
    </xf>
    <xf numFmtId="0" fontId="5" fillId="7" borderId="5" xfId="1" applyNumberFormat="1" applyFont="1" applyFill="1" applyBorder="1" applyAlignment="1">
      <alignment horizontal="center" vertical="center"/>
    </xf>
    <xf numFmtId="4" fontId="5" fillId="7" borderId="5" xfId="1" applyNumberFormat="1" applyFont="1" applyFill="1" applyBorder="1" applyAlignment="1">
      <alignment horizontal="center" vertical="center"/>
    </xf>
    <xf numFmtId="4" fontId="8" fillId="7" borderId="5" xfId="1" applyNumberFormat="1" applyFont="1" applyFill="1" applyBorder="1" applyAlignment="1">
      <alignment horizontal="right" vertical="center"/>
    </xf>
    <xf numFmtId="4" fontId="5" fillId="7" borderId="34" xfId="1" applyNumberFormat="1" applyFont="1" applyFill="1" applyBorder="1" applyAlignment="1">
      <alignment horizontal="right" vertical="center"/>
    </xf>
    <xf numFmtId="4" fontId="5" fillId="7" borderId="5" xfId="1" applyNumberFormat="1" applyFont="1" applyFill="1" applyBorder="1" applyAlignment="1">
      <alignment vertical="top"/>
    </xf>
    <xf numFmtId="4" fontId="5" fillId="7" borderId="34" xfId="1" applyNumberFormat="1" applyFont="1" applyFill="1" applyBorder="1" applyAlignment="1">
      <alignment vertical="top"/>
    </xf>
    <xf numFmtId="0" fontId="5" fillId="7" borderId="5" xfId="1" applyFont="1" applyFill="1" applyBorder="1" applyAlignment="1">
      <alignment horizontal="center" vertical="top" wrapText="1"/>
    </xf>
    <xf numFmtId="0" fontId="4" fillId="0" borderId="0" xfId="1" applyFont="1" applyFill="1" applyAlignment="1">
      <alignment horizontal="left" vertical="top"/>
    </xf>
    <xf numFmtId="4" fontId="5" fillId="6" borderId="2" xfId="1" applyNumberFormat="1" applyFont="1" applyFill="1" applyBorder="1" applyAlignment="1" applyProtection="1">
      <alignment horizontal="center" vertical="center" wrapText="1"/>
      <protection locked="0"/>
    </xf>
    <xf numFmtId="4" fontId="19" fillId="6" borderId="2" xfId="1" applyNumberFormat="1" applyFont="1" applyFill="1" applyBorder="1" applyAlignment="1" applyProtection="1">
      <alignment horizontal="center" vertical="center" shrinkToFit="1"/>
      <protection locked="0"/>
    </xf>
    <xf numFmtId="4" fontId="6" fillId="6" borderId="2" xfId="1" applyNumberFormat="1" applyFont="1" applyFill="1" applyBorder="1" applyAlignment="1" applyProtection="1">
      <alignment horizontal="center" vertical="center" wrapText="1"/>
      <protection locked="0"/>
    </xf>
    <xf numFmtId="4" fontId="6" fillId="6" borderId="7" xfId="1" applyNumberFormat="1" applyFont="1" applyFill="1" applyBorder="1" applyAlignment="1" applyProtection="1">
      <alignment horizontal="center" vertical="center" wrapText="1"/>
      <protection locked="0"/>
    </xf>
    <xf numFmtId="4" fontId="10" fillId="6" borderId="2" xfId="1" applyNumberFormat="1" applyFont="1" applyFill="1" applyBorder="1" applyAlignment="1" applyProtection="1">
      <alignment horizontal="center" vertical="center" shrinkToFit="1"/>
      <protection locked="0"/>
    </xf>
    <xf numFmtId="4" fontId="6" fillId="6" borderId="13" xfId="1" applyNumberFormat="1" applyFont="1" applyFill="1" applyBorder="1" applyAlignment="1" applyProtection="1">
      <alignment horizontal="center" vertical="center" wrapText="1"/>
      <protection locked="0"/>
    </xf>
    <xf numFmtId="4" fontId="6" fillId="0" borderId="2" xfId="1" applyNumberFormat="1" applyFont="1" applyFill="1" applyBorder="1" applyAlignment="1">
      <alignment horizontal="center" vertical="center" wrapText="1"/>
    </xf>
    <xf numFmtId="4" fontId="10" fillId="6" borderId="7" xfId="1" applyNumberFormat="1" applyFont="1" applyFill="1" applyBorder="1" applyAlignment="1" applyProtection="1">
      <alignment horizontal="center" vertical="center" shrinkToFit="1"/>
      <protection locked="0"/>
    </xf>
    <xf numFmtId="3" fontId="6" fillId="3" borderId="2" xfId="1" applyNumberFormat="1" applyFont="1" applyFill="1" applyBorder="1" applyAlignment="1">
      <alignment horizontal="center" vertical="center" wrapText="1"/>
    </xf>
    <xf numFmtId="4" fontId="6" fillId="0" borderId="4" xfId="1" applyNumberFormat="1" applyFont="1" applyBorder="1" applyAlignment="1">
      <alignment horizontal="right" vertical="top" wrapText="1"/>
    </xf>
    <xf numFmtId="4" fontId="4" fillId="0" borderId="4" xfId="1" applyNumberFormat="1" applyFont="1" applyBorder="1" applyAlignment="1">
      <alignment horizontal="left" wrapText="1"/>
    </xf>
    <xf numFmtId="4" fontId="5" fillId="0" borderId="4" xfId="1" applyNumberFormat="1" applyFont="1" applyBorder="1" applyAlignment="1">
      <alignment horizontal="right" vertical="top" wrapText="1"/>
    </xf>
    <xf numFmtId="4" fontId="4" fillId="0" borderId="4" xfId="1" applyNumberFormat="1" applyFont="1" applyBorder="1" applyAlignment="1">
      <alignment horizontal="right" vertical="top" shrinkToFit="1"/>
    </xf>
    <xf numFmtId="4" fontId="19" fillId="0" borderId="4" xfId="1" applyNumberFormat="1" applyFont="1" applyBorder="1" applyAlignment="1">
      <alignment horizontal="right" vertical="top" shrinkToFit="1"/>
    </xf>
    <xf numFmtId="4" fontId="10" fillId="0" borderId="4" xfId="1" applyNumberFormat="1" applyFont="1" applyBorder="1" applyAlignment="1">
      <alignment horizontal="right" vertical="top" shrinkToFit="1"/>
    </xf>
    <xf numFmtId="4" fontId="6" fillId="0" borderId="9" xfId="1" applyNumberFormat="1" applyFont="1" applyBorder="1" applyAlignment="1">
      <alignment horizontal="right" vertical="top" wrapText="1"/>
    </xf>
    <xf numFmtId="4" fontId="16" fillId="0" borderId="4" xfId="1" applyNumberFormat="1" applyFont="1" applyBorder="1" applyAlignment="1">
      <alignment horizontal="right" vertical="top" shrinkToFit="1"/>
    </xf>
    <xf numFmtId="4" fontId="10" fillId="0" borderId="9" xfId="1" applyNumberFormat="1" applyFont="1" applyBorder="1" applyAlignment="1">
      <alignment horizontal="right" vertical="top" shrinkToFit="1"/>
    </xf>
    <xf numFmtId="4" fontId="4" fillId="2" borderId="0" xfId="1" applyNumberFormat="1" applyFont="1" applyFill="1" applyAlignment="1">
      <alignment horizontal="left" vertical="top"/>
    </xf>
    <xf numFmtId="4" fontId="4" fillId="4" borderId="0" xfId="1" applyNumberFormat="1" applyFont="1" applyFill="1" applyAlignment="1">
      <alignment horizontal="left" vertical="top"/>
    </xf>
    <xf numFmtId="4" fontId="4" fillId="0" borderId="21" xfId="1" applyNumberFormat="1" applyFont="1" applyBorder="1" applyAlignment="1">
      <alignment horizontal="left" vertical="top"/>
    </xf>
    <xf numFmtId="4" fontId="4" fillId="0" borderId="19" xfId="1" applyNumberFormat="1" applyFont="1" applyBorder="1" applyAlignment="1">
      <alignment horizontal="left" vertical="top"/>
    </xf>
    <xf numFmtId="4" fontId="4" fillId="0" borderId="0" xfId="1" applyNumberFormat="1" applyFont="1" applyAlignment="1">
      <alignment horizontal="left" vertical="top"/>
    </xf>
    <xf numFmtId="0" fontId="5" fillId="7" borderId="4" xfId="1" applyFont="1" applyFill="1" applyBorder="1" applyAlignment="1">
      <alignment vertical="top"/>
    </xf>
    <xf numFmtId="0" fontId="5" fillId="7" borderId="5" xfId="1" applyFont="1" applyFill="1" applyBorder="1" applyAlignment="1">
      <alignment horizontal="left" vertical="center"/>
    </xf>
    <xf numFmtId="4" fontId="5" fillId="7" borderId="42" xfId="1" applyNumberFormat="1" applyFont="1" applyFill="1" applyBorder="1" applyAlignment="1">
      <alignment vertical="center"/>
    </xf>
    <xf numFmtId="4" fontId="5" fillId="7" borderId="42" xfId="1" applyNumberFormat="1" applyFont="1" applyFill="1" applyBorder="1" applyAlignment="1">
      <alignment vertical="top"/>
    </xf>
    <xf numFmtId="0" fontId="4" fillId="0" borderId="14" xfId="1" applyFont="1" applyBorder="1" applyAlignment="1">
      <alignment horizontal="left" vertical="top" wrapText="1"/>
    </xf>
    <xf numFmtId="0" fontId="34" fillId="0" borderId="21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 wrapText="1"/>
    </xf>
    <xf numFmtId="3" fontId="13" fillId="0" borderId="2" xfId="1" applyNumberFormat="1" applyFont="1" applyBorder="1" applyAlignment="1">
      <alignment horizontal="center" vertical="center" shrinkToFit="1"/>
    </xf>
    <xf numFmtId="3" fontId="14" fillId="0" borderId="4" xfId="1" applyNumberFormat="1" applyFont="1" applyBorder="1" applyAlignment="1">
      <alignment horizontal="right" vertical="center" shrinkToFit="1"/>
    </xf>
    <xf numFmtId="3" fontId="13" fillId="0" borderId="30" xfId="1" applyNumberFormat="1" applyFont="1" applyBorder="1" applyAlignment="1">
      <alignment horizontal="center" vertical="center" shrinkToFit="1"/>
    </xf>
    <xf numFmtId="3" fontId="13" fillId="0" borderId="4" xfId="1" applyNumberFormat="1" applyFont="1" applyBorder="1" applyAlignment="1">
      <alignment horizontal="center" vertical="top" shrinkToFit="1"/>
    </xf>
    <xf numFmtId="3" fontId="13" fillId="0" borderId="42" xfId="1" applyNumberFormat="1" applyFont="1" applyBorder="1" applyAlignment="1">
      <alignment horizontal="center" vertical="center" shrinkToFi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top" wrapText="1"/>
    </xf>
    <xf numFmtId="0" fontId="5" fillId="0" borderId="4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top"/>
    </xf>
    <xf numFmtId="0" fontId="2" fillId="0" borderId="1" xfId="0" applyFont="1" applyBorder="1" applyAlignment="1">
      <alignment horizontal="centerContinuous" vertical="center" wrapText="1"/>
    </xf>
    <xf numFmtId="0" fontId="0" fillId="0" borderId="0" xfId="0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31" fillId="0" borderId="0" xfId="0" applyFont="1" applyAlignment="1">
      <alignment horizontal="centerContinuous" vertical="center"/>
    </xf>
    <xf numFmtId="0" fontId="35" fillId="0" borderId="0" xfId="0" applyFont="1" applyAlignment="1">
      <alignment horizontal="centerContinuous" vertical="center" wrapText="1"/>
    </xf>
    <xf numFmtId="0" fontId="6" fillId="0" borderId="0" xfId="1" applyFont="1" applyAlignment="1">
      <alignment vertical="top"/>
    </xf>
    <xf numFmtId="4" fontId="5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center" vertical="center" wrapText="1"/>
    </xf>
    <xf numFmtId="4" fontId="5" fillId="6" borderId="21" xfId="1" applyNumberFormat="1" applyFont="1" applyFill="1" applyBorder="1" applyAlignment="1" applyProtection="1">
      <alignment horizontal="center" vertical="center" wrapText="1"/>
      <protection locked="0"/>
    </xf>
    <xf numFmtId="4" fontId="36" fillId="0" borderId="21" xfId="1" applyNumberFormat="1" applyFont="1" applyBorder="1" applyAlignment="1">
      <alignment horizontal="right" vertical="center" wrapText="1"/>
    </xf>
    <xf numFmtId="0" fontId="0" fillId="0" borderId="0" xfId="0" applyBorder="1"/>
    <xf numFmtId="0" fontId="0" fillId="0" borderId="19" xfId="0" applyBorder="1"/>
    <xf numFmtId="0" fontId="0" fillId="0" borderId="45" xfId="0" applyBorder="1" applyAlignment="1">
      <alignment horizontal="center" vertical="center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4" fontId="5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28" fillId="0" borderId="17" xfId="1" applyFont="1" applyBorder="1" applyAlignment="1">
      <alignment horizontal="right" vertical="center"/>
    </xf>
    <xf numFmtId="0" fontId="29" fillId="0" borderId="5" xfId="1" applyFont="1" applyBorder="1" applyAlignment="1">
      <alignment horizontal="right" vertical="center"/>
    </xf>
    <xf numFmtId="0" fontId="28" fillId="0" borderId="5" xfId="1" applyFont="1" applyBorder="1" applyAlignment="1">
      <alignment horizontal="right" vertical="center"/>
    </xf>
    <xf numFmtId="0" fontId="29" fillId="4" borderId="5" xfId="1" applyFont="1" applyFill="1" applyBorder="1" applyAlignment="1">
      <alignment horizontal="right" vertical="center"/>
    </xf>
    <xf numFmtId="1" fontId="0" fillId="0" borderId="0" xfId="0" applyNumberFormat="1" applyAlignment="1">
      <alignment vertical="center"/>
    </xf>
    <xf numFmtId="0" fontId="2" fillId="0" borderId="45" xfId="0" applyFont="1" applyBorder="1" applyAlignment="1">
      <alignment horizontal="right" vertical="center" wrapText="1"/>
    </xf>
    <xf numFmtId="3" fontId="6" fillId="0" borderId="21" xfId="1" applyNumberFormat="1" applyFont="1" applyBorder="1" applyAlignment="1">
      <alignment horizontal="right" vertical="center" wrapText="1"/>
    </xf>
    <xf numFmtId="1" fontId="10" fillId="0" borderId="5" xfId="1" applyNumberFormat="1" applyFont="1" applyBorder="1" applyAlignment="1">
      <alignment horizontal="right" vertical="center"/>
    </xf>
    <xf numFmtId="1" fontId="6" fillId="4" borderId="5" xfId="1" applyNumberFormat="1" applyFont="1" applyFill="1" applyBorder="1" applyAlignment="1">
      <alignment horizontal="right" vertical="center"/>
    </xf>
    <xf numFmtId="1" fontId="9" fillId="0" borderId="7" xfId="1" applyNumberFormat="1" applyFont="1" applyBorder="1" applyAlignment="1">
      <alignment horizontal="center" vertical="top" shrinkToFit="1"/>
    </xf>
    <xf numFmtId="1" fontId="9" fillId="0" borderId="10" xfId="1" applyNumberFormat="1" applyFont="1" applyBorder="1" applyAlignment="1">
      <alignment horizontal="center" vertical="top" shrinkToFit="1"/>
    </xf>
    <xf numFmtId="1" fontId="9" fillId="0" borderId="8" xfId="1" applyNumberFormat="1" applyFont="1" applyBorder="1" applyAlignment="1">
      <alignment horizontal="center" vertical="center" shrinkToFit="1"/>
    </xf>
    <xf numFmtId="1" fontId="9" fillId="0" borderId="9" xfId="1" applyNumberFormat="1" applyFont="1" applyBorder="1" applyAlignment="1">
      <alignment horizontal="center" vertical="center" shrinkToFit="1"/>
    </xf>
    <xf numFmtId="3" fontId="9" fillId="0" borderId="7" xfId="1" applyNumberFormat="1" applyFont="1" applyBorder="1" applyAlignment="1">
      <alignment horizontal="center" vertical="center" shrinkToFit="1"/>
    </xf>
    <xf numFmtId="3" fontId="9" fillId="0" borderId="44" xfId="1" applyNumberFormat="1" applyFont="1" applyBorder="1" applyAlignment="1">
      <alignment horizontal="center" vertical="center" shrinkToFit="1"/>
    </xf>
    <xf numFmtId="1" fontId="4" fillId="0" borderId="21" xfId="1" applyNumberFormat="1" applyFont="1" applyBorder="1" applyAlignment="1">
      <alignment horizontal="center" vertical="center"/>
    </xf>
    <xf numFmtId="1" fontId="6" fillId="0" borderId="0" xfId="1" applyNumberFormat="1" applyFont="1" applyAlignment="1">
      <alignment horizontal="right" vertical="center" wrapText="1"/>
    </xf>
    <xf numFmtId="0" fontId="0" fillId="0" borderId="0" xfId="0" applyAlignment="1">
      <alignment horizontal="left" vertical="top" wrapText="1"/>
    </xf>
    <xf numFmtId="0" fontId="5" fillId="5" borderId="33" xfId="1" applyFont="1" applyFill="1" applyBorder="1" applyAlignment="1">
      <alignment horizontal="center" vertical="top" wrapText="1"/>
    </xf>
    <xf numFmtId="0" fontId="5" fillId="5" borderId="5" xfId="1" applyFont="1" applyFill="1" applyBorder="1" applyAlignment="1">
      <alignment horizontal="center" vertical="top" wrapText="1"/>
    </xf>
    <xf numFmtId="0" fontId="5" fillId="5" borderId="3" xfId="1" applyFont="1" applyFill="1" applyBorder="1" applyAlignment="1">
      <alignment horizontal="center" vertical="top" wrapText="1"/>
    </xf>
    <xf numFmtId="0" fontId="24" fillId="0" borderId="31" xfId="1" applyFont="1" applyBorder="1" applyAlignment="1">
      <alignment horizontal="center" vertical="top" wrapText="1"/>
    </xf>
    <xf numFmtId="0" fontId="23" fillId="0" borderId="17" xfId="1" applyFont="1" applyBorder="1" applyAlignment="1">
      <alignment horizontal="center" vertical="top" wrapText="1"/>
    </xf>
    <xf numFmtId="0" fontId="23" fillId="0" borderId="18" xfId="1" applyFont="1" applyBorder="1" applyAlignment="1">
      <alignment horizontal="center" vertical="top" wrapText="1"/>
    </xf>
    <xf numFmtId="0" fontId="6" fillId="0" borderId="4" xfId="1" applyFont="1" applyBorder="1" applyAlignment="1">
      <alignment horizontal="left" vertical="top" wrapText="1" indent="1"/>
    </xf>
    <xf numFmtId="0" fontId="6" fillId="0" borderId="5" xfId="1" applyFont="1" applyBorder="1" applyAlignment="1">
      <alignment horizontal="left" vertical="top" wrapText="1" indent="1"/>
    </xf>
    <xf numFmtId="0" fontId="6" fillId="0" borderId="3" xfId="1" applyFont="1" applyBorder="1" applyAlignment="1">
      <alignment horizontal="left" vertical="top" wrapText="1" indent="1"/>
    </xf>
    <xf numFmtId="0" fontId="6" fillId="0" borderId="15" xfId="1" applyFont="1" applyBorder="1" applyAlignment="1">
      <alignment horizontal="left" vertical="top" wrapText="1" indent="1"/>
    </xf>
    <xf numFmtId="0" fontId="6" fillId="0" borderId="16" xfId="1" applyFont="1" applyBorder="1" applyAlignment="1">
      <alignment horizontal="left" vertical="top" wrapText="1" indent="1"/>
    </xf>
    <xf numFmtId="0" fontId="6" fillId="0" borderId="14" xfId="1" applyFont="1" applyBorder="1" applyAlignment="1">
      <alignment horizontal="left" vertical="top" wrapText="1" indent="1"/>
    </xf>
    <xf numFmtId="0" fontId="23" fillId="5" borderId="31" xfId="1" applyFont="1" applyFill="1" applyBorder="1" applyAlignment="1">
      <alignment horizontal="center" vertical="top" wrapText="1"/>
    </xf>
    <xf numFmtId="0" fontId="23" fillId="5" borderId="17" xfId="1" applyFont="1" applyFill="1" applyBorder="1" applyAlignment="1">
      <alignment horizontal="center" vertical="top" wrapText="1"/>
    </xf>
    <xf numFmtId="0" fontId="23" fillId="5" borderId="18" xfId="1" applyFont="1" applyFill="1" applyBorder="1" applyAlignment="1">
      <alignment horizontal="center" vertical="top" wrapText="1"/>
    </xf>
    <xf numFmtId="0" fontId="4" fillId="0" borderId="4" xfId="1" applyFont="1" applyBorder="1" applyAlignment="1">
      <alignment horizontal="left" vertical="top" wrapText="1"/>
    </xf>
    <xf numFmtId="0" fontId="4" fillId="0" borderId="5" xfId="1" applyFont="1" applyBorder="1" applyAlignment="1">
      <alignment horizontal="left" vertical="top" wrapText="1"/>
    </xf>
    <xf numFmtId="0" fontId="4" fillId="0" borderId="3" xfId="1" applyFont="1" applyBorder="1" applyAlignment="1">
      <alignment horizontal="left" vertical="top" wrapText="1"/>
    </xf>
    <xf numFmtId="0" fontId="5" fillId="0" borderId="4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0" borderId="3" xfId="1" applyFont="1" applyBorder="1" applyAlignment="1">
      <alignment horizontal="left" vertical="top" wrapText="1"/>
    </xf>
    <xf numFmtId="0" fontId="5" fillId="0" borderId="4" xfId="1" applyFont="1" applyBorder="1" applyAlignment="1">
      <alignment horizontal="left" vertical="top" wrapText="1" indent="2"/>
    </xf>
    <xf numFmtId="0" fontId="5" fillId="0" borderId="5" xfId="1" applyFont="1" applyBorder="1" applyAlignment="1">
      <alignment horizontal="left" vertical="top" wrapText="1" indent="2"/>
    </xf>
    <xf numFmtId="0" fontId="5" fillId="0" borderId="3" xfId="1" applyFont="1" applyBorder="1" applyAlignment="1">
      <alignment horizontal="left" vertical="top" wrapText="1" indent="2"/>
    </xf>
    <xf numFmtId="0" fontId="19" fillId="0" borderId="4" xfId="1" applyFont="1" applyBorder="1" applyAlignment="1">
      <alignment horizontal="left" vertical="top" wrapText="1"/>
    </xf>
    <xf numFmtId="0" fontId="5" fillId="0" borderId="4" xfId="1" applyFont="1" applyBorder="1" applyAlignment="1">
      <alignment horizontal="left" vertical="top" wrapText="1" indent="3"/>
    </xf>
    <xf numFmtId="0" fontId="5" fillId="0" borderId="5" xfId="1" applyFont="1" applyBorder="1" applyAlignment="1">
      <alignment horizontal="left" vertical="top" wrapText="1" indent="3"/>
    </xf>
    <xf numFmtId="0" fontId="5" fillId="0" borderId="3" xfId="1" applyFont="1" applyBorder="1" applyAlignment="1">
      <alignment horizontal="left" vertical="top" wrapText="1" indent="3"/>
    </xf>
    <xf numFmtId="0" fontId="6" fillId="3" borderId="4" xfId="1" applyFont="1" applyFill="1" applyBorder="1" applyAlignment="1">
      <alignment horizontal="left" vertical="top" wrapText="1" indent="1"/>
    </xf>
    <xf numFmtId="0" fontId="6" fillId="3" borderId="5" xfId="1" applyFont="1" applyFill="1" applyBorder="1" applyAlignment="1">
      <alignment horizontal="left" vertical="top" wrapText="1" indent="1"/>
    </xf>
    <xf numFmtId="0" fontId="6" fillId="3" borderId="3" xfId="1" applyFont="1" applyFill="1" applyBorder="1" applyAlignment="1">
      <alignment horizontal="left" vertical="top" wrapText="1" indent="1"/>
    </xf>
    <xf numFmtId="0" fontId="4" fillId="3" borderId="4" xfId="1" applyFont="1" applyFill="1" applyBorder="1" applyAlignment="1">
      <alignment horizontal="left" vertical="top" wrapText="1" indent="1"/>
    </xf>
    <xf numFmtId="0" fontId="4" fillId="3" borderId="5" xfId="1" applyFont="1" applyFill="1" applyBorder="1" applyAlignment="1">
      <alignment horizontal="left" vertical="top" wrapText="1" indent="1"/>
    </xf>
    <xf numFmtId="0" fontId="4" fillId="3" borderId="3" xfId="1" applyFont="1" applyFill="1" applyBorder="1" applyAlignment="1">
      <alignment horizontal="left" vertical="top" wrapText="1" indent="1"/>
    </xf>
    <xf numFmtId="0" fontId="6" fillId="0" borderId="9" xfId="1" applyFont="1" applyBorder="1" applyAlignment="1">
      <alignment horizontal="left" vertical="top" wrapText="1" indent="1"/>
    </xf>
    <xf numFmtId="0" fontId="6" fillId="0" borderId="10" xfId="1" applyFont="1" applyBorder="1" applyAlignment="1">
      <alignment horizontal="left" vertical="top" wrapText="1" indent="1"/>
    </xf>
    <xf numFmtId="0" fontId="6" fillId="0" borderId="8" xfId="1" applyFont="1" applyBorder="1" applyAlignment="1">
      <alignment horizontal="left" vertical="top" wrapText="1" indent="1"/>
    </xf>
    <xf numFmtId="0" fontId="4" fillId="0" borderId="4" xfId="1" applyFont="1" applyBorder="1" applyAlignment="1">
      <alignment horizontal="left" vertical="top" wrapText="1" indent="1"/>
    </xf>
    <xf numFmtId="0" fontId="4" fillId="0" borderId="5" xfId="1" applyFont="1" applyBorder="1" applyAlignment="1">
      <alignment horizontal="left" vertical="top" wrapText="1" indent="1"/>
    </xf>
    <xf numFmtId="0" fontId="4" fillId="0" borderId="3" xfId="1" applyFont="1" applyBorder="1" applyAlignment="1">
      <alignment horizontal="left" vertical="top" wrapText="1" indent="1"/>
    </xf>
    <xf numFmtId="0" fontId="4" fillId="0" borderId="9" xfId="1" applyFont="1" applyBorder="1" applyAlignment="1">
      <alignment horizontal="left" vertical="top" wrapText="1" indent="1"/>
    </xf>
    <xf numFmtId="0" fontId="4" fillId="0" borderId="10" xfId="1" applyFont="1" applyBorder="1" applyAlignment="1">
      <alignment horizontal="left" vertical="top" wrapText="1" indent="1"/>
    </xf>
    <xf numFmtId="0" fontId="4" fillId="0" borderId="8" xfId="1" applyFont="1" applyBorder="1" applyAlignment="1">
      <alignment horizontal="left" vertical="top" wrapText="1" indent="1"/>
    </xf>
    <xf numFmtId="0" fontId="23" fillId="5" borderId="37" xfId="1" applyFont="1" applyFill="1" applyBorder="1" applyAlignment="1">
      <alignment horizontal="center" vertical="top" wrapText="1"/>
    </xf>
    <xf numFmtId="0" fontId="23" fillId="5" borderId="11" xfId="1" applyFont="1" applyFill="1" applyBorder="1" applyAlignment="1">
      <alignment horizontal="center" vertical="top" wrapText="1"/>
    </xf>
    <xf numFmtId="0" fontId="23" fillId="5" borderId="12" xfId="1" applyFont="1" applyFill="1" applyBorder="1" applyAlignment="1">
      <alignment horizontal="center" vertical="top" wrapText="1"/>
    </xf>
    <xf numFmtId="0" fontId="6" fillId="0" borderId="4" xfId="1" applyFont="1" applyBorder="1" applyAlignment="1">
      <alignment horizontal="right" vertical="top" wrapText="1" indent="1"/>
    </xf>
    <xf numFmtId="0" fontId="6" fillId="0" borderId="5" xfId="1" applyFont="1" applyBorder="1" applyAlignment="1">
      <alignment horizontal="right" vertical="top" wrapText="1" indent="1"/>
    </xf>
    <xf numFmtId="0" fontId="6" fillId="0" borderId="3" xfId="1" applyFont="1" applyBorder="1" applyAlignment="1">
      <alignment horizontal="right" vertical="top" wrapText="1" indent="1"/>
    </xf>
    <xf numFmtId="0" fontId="4" fillId="0" borderId="15" xfId="1" applyFont="1" applyBorder="1" applyAlignment="1">
      <alignment horizontal="left" vertical="top" wrapText="1" indent="1"/>
    </xf>
    <xf numFmtId="0" fontId="4" fillId="0" borderId="16" xfId="1" applyFont="1" applyBorder="1" applyAlignment="1">
      <alignment horizontal="left" vertical="top" wrapText="1" indent="1"/>
    </xf>
    <xf numFmtId="0" fontId="4" fillId="0" borderId="14" xfId="1" applyFont="1" applyBorder="1" applyAlignment="1">
      <alignment horizontal="left" vertical="top" wrapText="1" indent="1"/>
    </xf>
    <xf numFmtId="0" fontId="4" fillId="3" borderId="9" xfId="1" applyFont="1" applyFill="1" applyBorder="1" applyAlignment="1">
      <alignment horizontal="left" vertical="top" wrapText="1" indent="1"/>
    </xf>
    <xf numFmtId="0" fontId="4" fillId="3" borderId="10" xfId="1" applyFont="1" applyFill="1" applyBorder="1" applyAlignment="1">
      <alignment horizontal="left" vertical="top" wrapText="1" indent="1"/>
    </xf>
    <xf numFmtId="0" fontId="4" fillId="3" borderId="8" xfId="1" applyFont="1" applyFill="1" applyBorder="1" applyAlignment="1">
      <alignment horizontal="left" vertical="top" wrapText="1" indent="1"/>
    </xf>
    <xf numFmtId="0" fontId="4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11" fillId="0" borderId="22" xfId="1" applyFont="1" applyBorder="1" applyAlignment="1">
      <alignment horizontal="center" vertical="center" wrapText="1"/>
    </xf>
    <xf numFmtId="0" fontId="11" fillId="0" borderId="23" xfId="1" applyFont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 wrapText="1"/>
    </xf>
    <xf numFmtId="1" fontId="13" fillId="0" borderId="4" xfId="1" applyNumberFormat="1" applyFont="1" applyBorder="1" applyAlignment="1">
      <alignment horizontal="center" vertical="top" shrinkToFit="1"/>
    </xf>
    <xf numFmtId="1" fontId="13" fillId="0" borderId="5" xfId="1" applyNumberFormat="1" applyFont="1" applyBorder="1" applyAlignment="1">
      <alignment horizontal="center" vertical="top" shrinkToFit="1"/>
    </xf>
    <xf numFmtId="1" fontId="13" fillId="0" borderId="3" xfId="1" applyNumberFormat="1" applyFont="1" applyBorder="1" applyAlignment="1">
      <alignment horizontal="center" vertical="top" shrinkToFit="1"/>
    </xf>
    <xf numFmtId="0" fontId="5" fillId="5" borderId="4" xfId="1" applyFont="1" applyFill="1" applyBorder="1" applyAlignment="1">
      <alignment horizontal="center" vertical="top" wrapText="1"/>
    </xf>
    <xf numFmtId="0" fontId="23" fillId="5" borderId="22" xfId="1" applyFont="1" applyFill="1" applyBorder="1" applyAlignment="1">
      <alignment horizontal="center" vertical="top" wrapText="1"/>
    </xf>
    <xf numFmtId="0" fontId="23" fillId="5" borderId="23" xfId="1" applyFont="1" applyFill="1" applyBorder="1" applyAlignment="1">
      <alignment horizontal="center" vertical="top" wrapText="1"/>
    </xf>
    <xf numFmtId="0" fontId="6" fillId="3" borderId="9" xfId="1" applyFont="1" applyFill="1" applyBorder="1" applyAlignment="1">
      <alignment horizontal="left" vertical="top" wrapText="1" indent="1"/>
    </xf>
    <xf numFmtId="0" fontId="6" fillId="3" borderId="10" xfId="1" applyFont="1" applyFill="1" applyBorder="1" applyAlignment="1">
      <alignment horizontal="left" vertical="top" wrapText="1" indent="1"/>
    </xf>
    <xf numFmtId="0" fontId="6" fillId="3" borderId="8" xfId="1" applyFont="1" applyFill="1" applyBorder="1" applyAlignment="1">
      <alignment horizontal="left" vertical="top" wrapText="1" indent="1"/>
    </xf>
    <xf numFmtId="0" fontId="5" fillId="0" borderId="0" xfId="1" applyFont="1" applyAlignment="1">
      <alignment horizontal="right" vertical="top" wrapText="1"/>
    </xf>
    <xf numFmtId="0" fontId="4" fillId="0" borderId="0" xfId="1" applyFont="1" applyAlignment="1">
      <alignment horizontal="right" vertical="top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1" fontId="9" fillId="0" borderId="47" xfId="1" applyNumberFormat="1" applyFont="1" applyBorder="1" applyAlignment="1">
      <alignment horizontal="center" vertical="top" shrinkToFit="1"/>
    </xf>
    <xf numFmtId="1" fontId="9" fillId="0" borderId="46" xfId="1" applyNumberFormat="1" applyFont="1" applyBorder="1" applyAlignment="1">
      <alignment horizontal="center" vertical="top" shrinkToFit="1"/>
    </xf>
    <xf numFmtId="1" fontId="9" fillId="0" borderId="48" xfId="1" applyNumberFormat="1" applyFont="1" applyBorder="1" applyAlignment="1">
      <alignment horizontal="center" vertical="top" shrinkToFit="1"/>
    </xf>
    <xf numFmtId="0" fontId="0" fillId="0" borderId="21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</cellXfs>
  <cellStyles count="4">
    <cellStyle name="Обычный" xfId="0" builtinId="0"/>
    <cellStyle name="Обычный 2" xfId="1" xr:uid="{4EE015C7-9040-4009-A65C-9A05715FBC5D}"/>
    <cellStyle name="Обычный 3" xfId="2" xr:uid="{1D02ADBF-FC65-4DB8-B558-1CCAE9FB22F8}"/>
    <cellStyle name="Финансовый 2" xfId="3" xr:uid="{8D6FDB26-8E58-4B3C-8103-44332C5800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820166</xdr:colOff>
      <xdr:row>9</xdr:row>
      <xdr:rowOff>0</xdr:rowOff>
    </xdr:from>
    <xdr:ext cx="10795" cy="117475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11BFEAE7-E1C5-4D8B-886D-2BBFDC3F28EB}"/>
            </a:ext>
          </a:extLst>
        </xdr:cNvPr>
        <xdr:cNvSpPr/>
      </xdr:nvSpPr>
      <xdr:spPr>
        <a:xfrm>
          <a:off x="7392416" y="2390775"/>
          <a:ext cx="10795" cy="117475"/>
        </a:xfrm>
        <a:custGeom>
          <a:avLst/>
          <a:gdLst/>
          <a:ahLst/>
          <a:cxnLst/>
          <a:rect l="0" t="0" r="0" b="0"/>
          <a:pathLst>
            <a:path w="10795" h="117475">
              <a:moveTo>
                <a:pt x="10668" y="106680"/>
              </a:moveTo>
              <a:lnTo>
                <a:pt x="0" y="106680"/>
              </a:lnTo>
              <a:lnTo>
                <a:pt x="0" y="117348"/>
              </a:lnTo>
              <a:lnTo>
                <a:pt x="10668" y="117348"/>
              </a:lnTo>
              <a:lnTo>
                <a:pt x="10668" y="106680"/>
              </a:lnTo>
              <a:close/>
            </a:path>
            <a:path w="10795" h="117475">
              <a:moveTo>
                <a:pt x="10668" y="85331"/>
              </a:moveTo>
              <a:lnTo>
                <a:pt x="0" y="85331"/>
              </a:lnTo>
              <a:lnTo>
                <a:pt x="0" y="96012"/>
              </a:lnTo>
              <a:lnTo>
                <a:pt x="10668" y="96012"/>
              </a:lnTo>
              <a:lnTo>
                <a:pt x="10668" y="85331"/>
              </a:lnTo>
              <a:close/>
            </a:path>
            <a:path w="10795" h="117475">
              <a:moveTo>
                <a:pt x="10668" y="64008"/>
              </a:moveTo>
              <a:lnTo>
                <a:pt x="0" y="64008"/>
              </a:lnTo>
              <a:lnTo>
                <a:pt x="0" y="74663"/>
              </a:lnTo>
              <a:lnTo>
                <a:pt x="10668" y="74663"/>
              </a:lnTo>
              <a:lnTo>
                <a:pt x="10668" y="64008"/>
              </a:lnTo>
              <a:close/>
            </a:path>
            <a:path w="10795" h="117475">
              <a:moveTo>
                <a:pt x="10668" y="42672"/>
              </a:moveTo>
              <a:lnTo>
                <a:pt x="0" y="42672"/>
              </a:lnTo>
              <a:lnTo>
                <a:pt x="0" y="53340"/>
              </a:lnTo>
              <a:lnTo>
                <a:pt x="10668" y="53340"/>
              </a:lnTo>
              <a:lnTo>
                <a:pt x="10668" y="42672"/>
              </a:lnTo>
              <a:close/>
            </a:path>
            <a:path w="10795" h="117475">
              <a:moveTo>
                <a:pt x="10668" y="21323"/>
              </a:moveTo>
              <a:lnTo>
                <a:pt x="0" y="21323"/>
              </a:lnTo>
              <a:lnTo>
                <a:pt x="0" y="32004"/>
              </a:lnTo>
              <a:lnTo>
                <a:pt x="10668" y="32004"/>
              </a:lnTo>
              <a:lnTo>
                <a:pt x="10668" y="21323"/>
              </a:lnTo>
              <a:close/>
            </a:path>
            <a:path w="10795" h="117475">
              <a:moveTo>
                <a:pt x="10668" y="0"/>
              </a:moveTo>
              <a:lnTo>
                <a:pt x="0" y="0"/>
              </a:lnTo>
              <a:lnTo>
                <a:pt x="0" y="10655"/>
              </a:lnTo>
              <a:lnTo>
                <a:pt x="10668" y="10655"/>
              </a:lnTo>
              <a:lnTo>
                <a:pt x="10668" y="0"/>
              </a:lnTo>
              <a:close/>
            </a:path>
          </a:pathLst>
        </a:custGeom>
        <a:solidFill>
          <a:srgbClr val="BFBFBF"/>
        </a:solidFill>
      </xdr:spPr>
    </xdr:sp>
    <xdr:clientData/>
  </xdr:oneCellAnchor>
  <xdr:oneCellAnchor>
    <xdr:from>
      <xdr:col>9</xdr:col>
      <xdr:colOff>820166</xdr:colOff>
      <xdr:row>9</xdr:row>
      <xdr:rowOff>0</xdr:rowOff>
    </xdr:from>
    <xdr:ext cx="10795" cy="9652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FC29C763-3F14-4715-A2C6-365CAD5955DA}"/>
            </a:ext>
          </a:extLst>
        </xdr:cNvPr>
        <xdr:cNvSpPr/>
      </xdr:nvSpPr>
      <xdr:spPr>
        <a:xfrm>
          <a:off x="7392416" y="2390775"/>
          <a:ext cx="10795" cy="96520"/>
        </a:xfrm>
        <a:custGeom>
          <a:avLst/>
          <a:gdLst/>
          <a:ahLst/>
          <a:cxnLst/>
          <a:rect l="0" t="0" r="0" b="0"/>
          <a:pathLst>
            <a:path w="10795" h="96520">
              <a:moveTo>
                <a:pt x="10668" y="85356"/>
              </a:moveTo>
              <a:lnTo>
                <a:pt x="0" y="85356"/>
              </a:lnTo>
              <a:lnTo>
                <a:pt x="0" y="96024"/>
              </a:lnTo>
              <a:lnTo>
                <a:pt x="10668" y="96024"/>
              </a:lnTo>
              <a:lnTo>
                <a:pt x="10668" y="85356"/>
              </a:lnTo>
              <a:close/>
            </a:path>
            <a:path w="10795" h="96520">
              <a:moveTo>
                <a:pt x="10668" y="64020"/>
              </a:moveTo>
              <a:lnTo>
                <a:pt x="0" y="64020"/>
              </a:lnTo>
              <a:lnTo>
                <a:pt x="0" y="74688"/>
              </a:lnTo>
              <a:lnTo>
                <a:pt x="10668" y="74688"/>
              </a:lnTo>
              <a:lnTo>
                <a:pt x="10668" y="64020"/>
              </a:lnTo>
              <a:close/>
            </a:path>
            <a:path w="10795" h="96520">
              <a:moveTo>
                <a:pt x="10668" y="42684"/>
              </a:moveTo>
              <a:lnTo>
                <a:pt x="0" y="42684"/>
              </a:lnTo>
              <a:lnTo>
                <a:pt x="0" y="53352"/>
              </a:lnTo>
              <a:lnTo>
                <a:pt x="10668" y="53352"/>
              </a:lnTo>
              <a:lnTo>
                <a:pt x="10668" y="42684"/>
              </a:lnTo>
              <a:close/>
            </a:path>
            <a:path w="10795" h="96520">
              <a:moveTo>
                <a:pt x="10668" y="21336"/>
              </a:moveTo>
              <a:lnTo>
                <a:pt x="0" y="21336"/>
              </a:lnTo>
              <a:lnTo>
                <a:pt x="0" y="32016"/>
              </a:lnTo>
              <a:lnTo>
                <a:pt x="10668" y="32016"/>
              </a:lnTo>
              <a:lnTo>
                <a:pt x="10668" y="21336"/>
              </a:lnTo>
              <a:close/>
            </a:path>
            <a:path w="10795" h="96520">
              <a:moveTo>
                <a:pt x="10668" y="0"/>
              </a:moveTo>
              <a:lnTo>
                <a:pt x="0" y="0"/>
              </a:lnTo>
              <a:lnTo>
                <a:pt x="0" y="10668"/>
              </a:lnTo>
              <a:lnTo>
                <a:pt x="10668" y="10668"/>
              </a:lnTo>
              <a:lnTo>
                <a:pt x="10668" y="0"/>
              </a:lnTo>
              <a:close/>
            </a:path>
          </a:pathLst>
        </a:custGeom>
        <a:solidFill>
          <a:srgbClr val="BFBFBF"/>
        </a:solidFill>
      </xdr:spPr>
    </xdr:sp>
    <xdr:clientData/>
  </xdr:oneCellAnchor>
  <xdr:oneCellAnchor>
    <xdr:from>
      <xdr:col>9</xdr:col>
      <xdr:colOff>820166</xdr:colOff>
      <xdr:row>9</xdr:row>
      <xdr:rowOff>0</xdr:rowOff>
    </xdr:from>
    <xdr:ext cx="10795" cy="135890"/>
    <xdr:sp macro="" textlink="">
      <xdr:nvSpPr>
        <xdr:cNvPr id="4" name="Shape 7">
          <a:extLst>
            <a:ext uri="{FF2B5EF4-FFF2-40B4-BE49-F238E27FC236}">
              <a16:creationId xmlns:a16="http://schemas.microsoft.com/office/drawing/2014/main" id="{EF0CFA2E-36D6-41FD-B670-7414C9D2631C}"/>
            </a:ext>
          </a:extLst>
        </xdr:cNvPr>
        <xdr:cNvSpPr/>
      </xdr:nvSpPr>
      <xdr:spPr>
        <a:xfrm>
          <a:off x="7392416" y="2390775"/>
          <a:ext cx="10795" cy="135890"/>
        </a:xfrm>
        <a:custGeom>
          <a:avLst/>
          <a:gdLst/>
          <a:ahLst/>
          <a:cxnLst/>
          <a:rect l="0" t="0" r="0" b="0"/>
          <a:pathLst>
            <a:path w="10795" h="135890">
              <a:moveTo>
                <a:pt x="10668" y="124968"/>
              </a:moveTo>
              <a:lnTo>
                <a:pt x="0" y="124968"/>
              </a:lnTo>
              <a:lnTo>
                <a:pt x="0" y="135636"/>
              </a:lnTo>
              <a:lnTo>
                <a:pt x="10668" y="135636"/>
              </a:lnTo>
              <a:lnTo>
                <a:pt x="10668" y="124968"/>
              </a:lnTo>
              <a:close/>
            </a:path>
            <a:path w="10795" h="135890">
              <a:moveTo>
                <a:pt x="10668" y="103644"/>
              </a:moveTo>
              <a:lnTo>
                <a:pt x="0" y="103644"/>
              </a:lnTo>
              <a:lnTo>
                <a:pt x="0" y="114300"/>
              </a:lnTo>
              <a:lnTo>
                <a:pt x="10668" y="114300"/>
              </a:lnTo>
              <a:lnTo>
                <a:pt x="10668" y="103644"/>
              </a:lnTo>
              <a:close/>
            </a:path>
            <a:path w="10795" h="135890">
              <a:moveTo>
                <a:pt x="10668" y="82308"/>
              </a:moveTo>
              <a:lnTo>
                <a:pt x="0" y="82308"/>
              </a:lnTo>
              <a:lnTo>
                <a:pt x="0" y="92976"/>
              </a:lnTo>
              <a:lnTo>
                <a:pt x="10668" y="92976"/>
              </a:lnTo>
              <a:lnTo>
                <a:pt x="10668" y="82308"/>
              </a:lnTo>
              <a:close/>
            </a:path>
            <a:path w="10795" h="135890">
              <a:moveTo>
                <a:pt x="10668" y="60972"/>
              </a:moveTo>
              <a:lnTo>
                <a:pt x="0" y="60972"/>
              </a:lnTo>
              <a:lnTo>
                <a:pt x="0" y="71640"/>
              </a:lnTo>
              <a:lnTo>
                <a:pt x="10668" y="71640"/>
              </a:lnTo>
              <a:lnTo>
                <a:pt x="10668" y="60972"/>
              </a:lnTo>
              <a:close/>
            </a:path>
            <a:path w="10795" h="135890">
              <a:moveTo>
                <a:pt x="10668" y="39636"/>
              </a:moveTo>
              <a:lnTo>
                <a:pt x="0" y="39636"/>
              </a:lnTo>
              <a:lnTo>
                <a:pt x="0" y="50304"/>
              </a:lnTo>
              <a:lnTo>
                <a:pt x="10668" y="50304"/>
              </a:lnTo>
              <a:lnTo>
                <a:pt x="10668" y="39636"/>
              </a:lnTo>
              <a:close/>
            </a:path>
            <a:path w="10795" h="135890">
              <a:moveTo>
                <a:pt x="10668" y="18288"/>
              </a:moveTo>
              <a:lnTo>
                <a:pt x="0" y="18288"/>
              </a:lnTo>
              <a:lnTo>
                <a:pt x="0" y="28968"/>
              </a:lnTo>
              <a:lnTo>
                <a:pt x="10668" y="28968"/>
              </a:lnTo>
              <a:lnTo>
                <a:pt x="10668" y="18288"/>
              </a:lnTo>
              <a:close/>
            </a:path>
            <a:path w="10795" h="135890">
              <a:moveTo>
                <a:pt x="10668" y="0"/>
              </a:moveTo>
              <a:lnTo>
                <a:pt x="0" y="0"/>
              </a:lnTo>
              <a:lnTo>
                <a:pt x="0" y="7620"/>
              </a:lnTo>
              <a:lnTo>
                <a:pt x="10668" y="7620"/>
              </a:lnTo>
              <a:lnTo>
                <a:pt x="10668" y="0"/>
              </a:lnTo>
              <a:close/>
            </a:path>
          </a:pathLst>
        </a:custGeom>
        <a:solidFill>
          <a:srgbClr val="BFBFBF"/>
        </a:solidFill>
      </xdr:spPr>
    </xdr:sp>
    <xdr:clientData/>
  </xdr:oneCellAnchor>
  <xdr:oneCellAnchor>
    <xdr:from>
      <xdr:col>9</xdr:col>
      <xdr:colOff>820166</xdr:colOff>
      <xdr:row>223</xdr:row>
      <xdr:rowOff>429264</xdr:rowOff>
    </xdr:from>
    <xdr:ext cx="10795" cy="134620"/>
    <xdr:sp macro="" textlink="">
      <xdr:nvSpPr>
        <xdr:cNvPr id="5" name="Shape 8">
          <a:extLst>
            <a:ext uri="{FF2B5EF4-FFF2-40B4-BE49-F238E27FC236}">
              <a16:creationId xmlns:a16="http://schemas.microsoft.com/office/drawing/2014/main" id="{01FCD38A-0705-49CE-8771-2594F0C107E6}"/>
            </a:ext>
          </a:extLst>
        </xdr:cNvPr>
        <xdr:cNvSpPr/>
      </xdr:nvSpPr>
      <xdr:spPr>
        <a:xfrm>
          <a:off x="7392416" y="48244764"/>
          <a:ext cx="10795" cy="134620"/>
        </a:xfrm>
        <a:custGeom>
          <a:avLst/>
          <a:gdLst/>
          <a:ahLst/>
          <a:cxnLst/>
          <a:rect l="0" t="0" r="0" b="0"/>
          <a:pathLst>
            <a:path w="10795" h="134620">
              <a:moveTo>
                <a:pt x="10668" y="123456"/>
              </a:moveTo>
              <a:lnTo>
                <a:pt x="0" y="123456"/>
              </a:lnTo>
              <a:lnTo>
                <a:pt x="0" y="134112"/>
              </a:lnTo>
              <a:lnTo>
                <a:pt x="10668" y="134112"/>
              </a:lnTo>
              <a:lnTo>
                <a:pt x="10668" y="123456"/>
              </a:lnTo>
              <a:close/>
            </a:path>
            <a:path w="10795" h="134620">
              <a:moveTo>
                <a:pt x="10668" y="102120"/>
              </a:moveTo>
              <a:lnTo>
                <a:pt x="0" y="102120"/>
              </a:lnTo>
              <a:lnTo>
                <a:pt x="0" y="112788"/>
              </a:lnTo>
              <a:lnTo>
                <a:pt x="10668" y="112788"/>
              </a:lnTo>
              <a:lnTo>
                <a:pt x="10668" y="102120"/>
              </a:lnTo>
              <a:close/>
            </a:path>
            <a:path w="10795" h="134620">
              <a:moveTo>
                <a:pt x="10668" y="80784"/>
              </a:moveTo>
              <a:lnTo>
                <a:pt x="0" y="80784"/>
              </a:lnTo>
              <a:lnTo>
                <a:pt x="0" y="91452"/>
              </a:lnTo>
              <a:lnTo>
                <a:pt x="10668" y="91452"/>
              </a:lnTo>
              <a:lnTo>
                <a:pt x="10668" y="80784"/>
              </a:lnTo>
              <a:close/>
            </a:path>
            <a:path w="10795" h="134620">
              <a:moveTo>
                <a:pt x="10668" y="59448"/>
              </a:moveTo>
              <a:lnTo>
                <a:pt x="0" y="59448"/>
              </a:lnTo>
              <a:lnTo>
                <a:pt x="0" y="70116"/>
              </a:lnTo>
              <a:lnTo>
                <a:pt x="10668" y="70116"/>
              </a:lnTo>
              <a:lnTo>
                <a:pt x="10668" y="59448"/>
              </a:lnTo>
              <a:close/>
            </a:path>
            <a:path w="10795" h="134620">
              <a:moveTo>
                <a:pt x="10668" y="38100"/>
              </a:moveTo>
              <a:lnTo>
                <a:pt x="0" y="38100"/>
              </a:lnTo>
              <a:lnTo>
                <a:pt x="0" y="48780"/>
              </a:lnTo>
              <a:lnTo>
                <a:pt x="10668" y="48780"/>
              </a:lnTo>
              <a:lnTo>
                <a:pt x="10668" y="38100"/>
              </a:lnTo>
              <a:close/>
            </a:path>
            <a:path w="10795" h="134620">
              <a:moveTo>
                <a:pt x="10668" y="16764"/>
              </a:moveTo>
              <a:lnTo>
                <a:pt x="0" y="16764"/>
              </a:lnTo>
              <a:lnTo>
                <a:pt x="0" y="27432"/>
              </a:lnTo>
              <a:lnTo>
                <a:pt x="10668" y="27432"/>
              </a:lnTo>
              <a:lnTo>
                <a:pt x="10668" y="16764"/>
              </a:lnTo>
              <a:close/>
            </a:path>
            <a:path w="10795" h="134620">
              <a:moveTo>
                <a:pt x="10668" y="0"/>
              </a:moveTo>
              <a:lnTo>
                <a:pt x="0" y="0"/>
              </a:lnTo>
              <a:lnTo>
                <a:pt x="0" y="6096"/>
              </a:lnTo>
              <a:lnTo>
                <a:pt x="10668" y="6096"/>
              </a:lnTo>
              <a:lnTo>
                <a:pt x="10668" y="0"/>
              </a:lnTo>
              <a:close/>
            </a:path>
          </a:pathLst>
        </a:custGeom>
        <a:solidFill>
          <a:srgbClr val="BFBFBF"/>
        </a:solidFill>
      </xdr:spPr>
    </xdr:sp>
    <xdr:clientData/>
  </xdr:oneCellAnchor>
  <xdr:oneCellAnchor>
    <xdr:from>
      <xdr:col>9</xdr:col>
      <xdr:colOff>820166</xdr:colOff>
      <xdr:row>442</xdr:row>
      <xdr:rowOff>435867</xdr:rowOff>
    </xdr:from>
    <xdr:ext cx="10795" cy="137795"/>
    <xdr:sp macro="" textlink="">
      <xdr:nvSpPr>
        <xdr:cNvPr id="6" name="Shape 9">
          <a:extLst>
            <a:ext uri="{FF2B5EF4-FFF2-40B4-BE49-F238E27FC236}">
              <a16:creationId xmlns:a16="http://schemas.microsoft.com/office/drawing/2014/main" id="{B137803B-3A7D-4667-B54F-6B3724DC83DE}"/>
            </a:ext>
          </a:extLst>
        </xdr:cNvPr>
        <xdr:cNvSpPr/>
      </xdr:nvSpPr>
      <xdr:spPr>
        <a:xfrm>
          <a:off x="7392416" y="94981017"/>
          <a:ext cx="10795" cy="137795"/>
        </a:xfrm>
        <a:custGeom>
          <a:avLst/>
          <a:gdLst/>
          <a:ahLst/>
          <a:cxnLst/>
          <a:rect l="0" t="0" r="0" b="0"/>
          <a:pathLst>
            <a:path w="10795" h="137795">
              <a:moveTo>
                <a:pt x="10668" y="126492"/>
              </a:moveTo>
              <a:lnTo>
                <a:pt x="0" y="126492"/>
              </a:lnTo>
              <a:lnTo>
                <a:pt x="0" y="137172"/>
              </a:lnTo>
              <a:lnTo>
                <a:pt x="10668" y="137172"/>
              </a:lnTo>
              <a:lnTo>
                <a:pt x="10668" y="126492"/>
              </a:lnTo>
              <a:close/>
            </a:path>
            <a:path w="10795" h="137795">
              <a:moveTo>
                <a:pt x="10668" y="105168"/>
              </a:moveTo>
              <a:lnTo>
                <a:pt x="0" y="105168"/>
              </a:lnTo>
              <a:lnTo>
                <a:pt x="0" y="115824"/>
              </a:lnTo>
              <a:lnTo>
                <a:pt x="10668" y="115824"/>
              </a:lnTo>
              <a:lnTo>
                <a:pt x="10668" y="105168"/>
              </a:lnTo>
              <a:close/>
            </a:path>
            <a:path w="10795" h="137795">
              <a:moveTo>
                <a:pt x="10668" y="83832"/>
              </a:moveTo>
              <a:lnTo>
                <a:pt x="0" y="83832"/>
              </a:lnTo>
              <a:lnTo>
                <a:pt x="0" y="94500"/>
              </a:lnTo>
              <a:lnTo>
                <a:pt x="10668" y="94500"/>
              </a:lnTo>
              <a:lnTo>
                <a:pt x="10668" y="83832"/>
              </a:lnTo>
              <a:close/>
            </a:path>
            <a:path w="10795" h="137795">
              <a:moveTo>
                <a:pt x="10668" y="62484"/>
              </a:moveTo>
              <a:lnTo>
                <a:pt x="0" y="62484"/>
              </a:lnTo>
              <a:lnTo>
                <a:pt x="0" y="73164"/>
              </a:lnTo>
              <a:lnTo>
                <a:pt x="10668" y="73164"/>
              </a:lnTo>
              <a:lnTo>
                <a:pt x="10668" y="62484"/>
              </a:lnTo>
              <a:close/>
            </a:path>
            <a:path w="10795" h="137795">
              <a:moveTo>
                <a:pt x="10668" y="41148"/>
              </a:moveTo>
              <a:lnTo>
                <a:pt x="0" y="41148"/>
              </a:lnTo>
              <a:lnTo>
                <a:pt x="0" y="51816"/>
              </a:lnTo>
              <a:lnTo>
                <a:pt x="10668" y="51816"/>
              </a:lnTo>
              <a:lnTo>
                <a:pt x="10668" y="41148"/>
              </a:lnTo>
              <a:close/>
            </a:path>
            <a:path w="10795" h="137795">
              <a:moveTo>
                <a:pt x="10668" y="19824"/>
              </a:moveTo>
              <a:lnTo>
                <a:pt x="0" y="19824"/>
              </a:lnTo>
              <a:lnTo>
                <a:pt x="0" y="30492"/>
              </a:lnTo>
              <a:lnTo>
                <a:pt x="10668" y="30492"/>
              </a:lnTo>
              <a:lnTo>
                <a:pt x="10668" y="19824"/>
              </a:lnTo>
              <a:close/>
            </a:path>
            <a:path w="10795" h="137795">
              <a:moveTo>
                <a:pt x="10668" y="0"/>
              </a:moveTo>
              <a:lnTo>
                <a:pt x="0" y="0"/>
              </a:lnTo>
              <a:lnTo>
                <a:pt x="0" y="9156"/>
              </a:lnTo>
              <a:lnTo>
                <a:pt x="10668" y="9156"/>
              </a:lnTo>
              <a:lnTo>
                <a:pt x="10668" y="0"/>
              </a:lnTo>
              <a:close/>
            </a:path>
          </a:pathLst>
        </a:custGeom>
        <a:solidFill>
          <a:srgbClr val="BFBFBF"/>
        </a:solidFill>
      </xdr:spPr>
    </xdr:sp>
    <xdr:clientData/>
  </xdr:oneCellAnchor>
  <xdr:oneCellAnchor>
    <xdr:from>
      <xdr:col>9</xdr:col>
      <xdr:colOff>820166</xdr:colOff>
      <xdr:row>442</xdr:row>
      <xdr:rowOff>429264</xdr:rowOff>
    </xdr:from>
    <xdr:ext cx="10795" cy="134620"/>
    <xdr:sp macro="" textlink="">
      <xdr:nvSpPr>
        <xdr:cNvPr id="7" name="Shape 8">
          <a:extLst>
            <a:ext uri="{FF2B5EF4-FFF2-40B4-BE49-F238E27FC236}">
              <a16:creationId xmlns:a16="http://schemas.microsoft.com/office/drawing/2014/main" id="{F96BA198-7EB2-4CE9-A699-82ACB3D198F5}"/>
            </a:ext>
          </a:extLst>
        </xdr:cNvPr>
        <xdr:cNvSpPr/>
      </xdr:nvSpPr>
      <xdr:spPr>
        <a:xfrm>
          <a:off x="7392416" y="94974414"/>
          <a:ext cx="10795" cy="134620"/>
        </a:xfrm>
        <a:custGeom>
          <a:avLst/>
          <a:gdLst/>
          <a:ahLst/>
          <a:cxnLst/>
          <a:rect l="0" t="0" r="0" b="0"/>
          <a:pathLst>
            <a:path w="10795" h="134620">
              <a:moveTo>
                <a:pt x="10668" y="123456"/>
              </a:moveTo>
              <a:lnTo>
                <a:pt x="0" y="123456"/>
              </a:lnTo>
              <a:lnTo>
                <a:pt x="0" y="134112"/>
              </a:lnTo>
              <a:lnTo>
                <a:pt x="10668" y="134112"/>
              </a:lnTo>
              <a:lnTo>
                <a:pt x="10668" y="123456"/>
              </a:lnTo>
              <a:close/>
            </a:path>
            <a:path w="10795" h="134620">
              <a:moveTo>
                <a:pt x="10668" y="102120"/>
              </a:moveTo>
              <a:lnTo>
                <a:pt x="0" y="102120"/>
              </a:lnTo>
              <a:lnTo>
                <a:pt x="0" y="112788"/>
              </a:lnTo>
              <a:lnTo>
                <a:pt x="10668" y="112788"/>
              </a:lnTo>
              <a:lnTo>
                <a:pt x="10668" y="102120"/>
              </a:lnTo>
              <a:close/>
            </a:path>
            <a:path w="10795" h="134620">
              <a:moveTo>
                <a:pt x="10668" y="80784"/>
              </a:moveTo>
              <a:lnTo>
                <a:pt x="0" y="80784"/>
              </a:lnTo>
              <a:lnTo>
                <a:pt x="0" y="91452"/>
              </a:lnTo>
              <a:lnTo>
                <a:pt x="10668" y="91452"/>
              </a:lnTo>
              <a:lnTo>
                <a:pt x="10668" y="80784"/>
              </a:lnTo>
              <a:close/>
            </a:path>
            <a:path w="10795" h="134620">
              <a:moveTo>
                <a:pt x="10668" y="59448"/>
              </a:moveTo>
              <a:lnTo>
                <a:pt x="0" y="59448"/>
              </a:lnTo>
              <a:lnTo>
                <a:pt x="0" y="70116"/>
              </a:lnTo>
              <a:lnTo>
                <a:pt x="10668" y="70116"/>
              </a:lnTo>
              <a:lnTo>
                <a:pt x="10668" y="59448"/>
              </a:lnTo>
              <a:close/>
            </a:path>
            <a:path w="10795" h="134620">
              <a:moveTo>
                <a:pt x="10668" y="38100"/>
              </a:moveTo>
              <a:lnTo>
                <a:pt x="0" y="38100"/>
              </a:lnTo>
              <a:lnTo>
                <a:pt x="0" y="48780"/>
              </a:lnTo>
              <a:lnTo>
                <a:pt x="10668" y="48780"/>
              </a:lnTo>
              <a:lnTo>
                <a:pt x="10668" y="38100"/>
              </a:lnTo>
              <a:close/>
            </a:path>
            <a:path w="10795" h="134620">
              <a:moveTo>
                <a:pt x="10668" y="16764"/>
              </a:moveTo>
              <a:lnTo>
                <a:pt x="0" y="16764"/>
              </a:lnTo>
              <a:lnTo>
                <a:pt x="0" y="27432"/>
              </a:lnTo>
              <a:lnTo>
                <a:pt x="10668" y="27432"/>
              </a:lnTo>
              <a:lnTo>
                <a:pt x="10668" y="16764"/>
              </a:lnTo>
              <a:close/>
            </a:path>
            <a:path w="10795" h="134620">
              <a:moveTo>
                <a:pt x="10668" y="0"/>
              </a:moveTo>
              <a:lnTo>
                <a:pt x="0" y="0"/>
              </a:lnTo>
              <a:lnTo>
                <a:pt x="0" y="6096"/>
              </a:lnTo>
              <a:lnTo>
                <a:pt x="10668" y="6096"/>
              </a:lnTo>
              <a:lnTo>
                <a:pt x="10668" y="0"/>
              </a:lnTo>
              <a:close/>
            </a:path>
          </a:pathLst>
        </a:custGeom>
        <a:solidFill>
          <a:srgbClr val="BFBFBF"/>
        </a:solidFill>
      </xdr:spPr>
    </xdr:sp>
    <xdr:clientData/>
  </xdr:oneCellAnchor>
  <xdr:oneCellAnchor>
    <xdr:from>
      <xdr:col>9</xdr:col>
      <xdr:colOff>820166</xdr:colOff>
      <xdr:row>857</xdr:row>
      <xdr:rowOff>435867</xdr:rowOff>
    </xdr:from>
    <xdr:ext cx="10795" cy="137795"/>
    <xdr:sp macro="" textlink="">
      <xdr:nvSpPr>
        <xdr:cNvPr id="8" name="Shape 9">
          <a:extLst>
            <a:ext uri="{FF2B5EF4-FFF2-40B4-BE49-F238E27FC236}">
              <a16:creationId xmlns:a16="http://schemas.microsoft.com/office/drawing/2014/main" id="{C7760CA1-4256-43ED-B965-41165641819B}"/>
            </a:ext>
          </a:extLst>
        </xdr:cNvPr>
        <xdr:cNvSpPr/>
      </xdr:nvSpPr>
      <xdr:spPr>
        <a:xfrm>
          <a:off x="7392416" y="172609767"/>
          <a:ext cx="10795" cy="137795"/>
        </a:xfrm>
        <a:custGeom>
          <a:avLst/>
          <a:gdLst/>
          <a:ahLst/>
          <a:cxnLst/>
          <a:rect l="0" t="0" r="0" b="0"/>
          <a:pathLst>
            <a:path w="10795" h="137795">
              <a:moveTo>
                <a:pt x="10668" y="126492"/>
              </a:moveTo>
              <a:lnTo>
                <a:pt x="0" y="126492"/>
              </a:lnTo>
              <a:lnTo>
                <a:pt x="0" y="137172"/>
              </a:lnTo>
              <a:lnTo>
                <a:pt x="10668" y="137172"/>
              </a:lnTo>
              <a:lnTo>
                <a:pt x="10668" y="126492"/>
              </a:lnTo>
              <a:close/>
            </a:path>
            <a:path w="10795" h="137795">
              <a:moveTo>
                <a:pt x="10668" y="105168"/>
              </a:moveTo>
              <a:lnTo>
                <a:pt x="0" y="105168"/>
              </a:lnTo>
              <a:lnTo>
                <a:pt x="0" y="115824"/>
              </a:lnTo>
              <a:lnTo>
                <a:pt x="10668" y="115824"/>
              </a:lnTo>
              <a:lnTo>
                <a:pt x="10668" y="105168"/>
              </a:lnTo>
              <a:close/>
            </a:path>
            <a:path w="10795" h="137795">
              <a:moveTo>
                <a:pt x="10668" y="83832"/>
              </a:moveTo>
              <a:lnTo>
                <a:pt x="0" y="83832"/>
              </a:lnTo>
              <a:lnTo>
                <a:pt x="0" y="94500"/>
              </a:lnTo>
              <a:lnTo>
                <a:pt x="10668" y="94500"/>
              </a:lnTo>
              <a:lnTo>
                <a:pt x="10668" y="83832"/>
              </a:lnTo>
              <a:close/>
            </a:path>
            <a:path w="10795" h="137795">
              <a:moveTo>
                <a:pt x="10668" y="62484"/>
              </a:moveTo>
              <a:lnTo>
                <a:pt x="0" y="62484"/>
              </a:lnTo>
              <a:lnTo>
                <a:pt x="0" y="73164"/>
              </a:lnTo>
              <a:lnTo>
                <a:pt x="10668" y="73164"/>
              </a:lnTo>
              <a:lnTo>
                <a:pt x="10668" y="62484"/>
              </a:lnTo>
              <a:close/>
            </a:path>
            <a:path w="10795" h="137795">
              <a:moveTo>
                <a:pt x="10668" y="41148"/>
              </a:moveTo>
              <a:lnTo>
                <a:pt x="0" y="41148"/>
              </a:lnTo>
              <a:lnTo>
                <a:pt x="0" y="51816"/>
              </a:lnTo>
              <a:lnTo>
                <a:pt x="10668" y="51816"/>
              </a:lnTo>
              <a:lnTo>
                <a:pt x="10668" y="41148"/>
              </a:lnTo>
              <a:close/>
            </a:path>
            <a:path w="10795" h="137795">
              <a:moveTo>
                <a:pt x="10668" y="19824"/>
              </a:moveTo>
              <a:lnTo>
                <a:pt x="0" y="19824"/>
              </a:lnTo>
              <a:lnTo>
                <a:pt x="0" y="30492"/>
              </a:lnTo>
              <a:lnTo>
                <a:pt x="10668" y="30492"/>
              </a:lnTo>
              <a:lnTo>
                <a:pt x="10668" y="19824"/>
              </a:lnTo>
              <a:close/>
            </a:path>
            <a:path w="10795" h="137795">
              <a:moveTo>
                <a:pt x="10668" y="0"/>
              </a:moveTo>
              <a:lnTo>
                <a:pt x="0" y="0"/>
              </a:lnTo>
              <a:lnTo>
                <a:pt x="0" y="9156"/>
              </a:lnTo>
              <a:lnTo>
                <a:pt x="10668" y="9156"/>
              </a:lnTo>
              <a:lnTo>
                <a:pt x="10668" y="0"/>
              </a:lnTo>
              <a:close/>
            </a:path>
          </a:pathLst>
        </a:custGeom>
        <a:solidFill>
          <a:srgbClr val="BFBFBF"/>
        </a:solidFill>
      </xdr:spPr>
    </xdr:sp>
    <xdr:clientData/>
  </xdr:oneCellAnchor>
  <xdr:oneCellAnchor>
    <xdr:from>
      <xdr:col>9</xdr:col>
      <xdr:colOff>820166</xdr:colOff>
      <xdr:row>857</xdr:row>
      <xdr:rowOff>429264</xdr:rowOff>
    </xdr:from>
    <xdr:ext cx="10795" cy="134620"/>
    <xdr:sp macro="" textlink="">
      <xdr:nvSpPr>
        <xdr:cNvPr id="9" name="Shape 8">
          <a:extLst>
            <a:ext uri="{FF2B5EF4-FFF2-40B4-BE49-F238E27FC236}">
              <a16:creationId xmlns:a16="http://schemas.microsoft.com/office/drawing/2014/main" id="{54E362AC-13BB-4826-968F-82DA5FA43F90}"/>
            </a:ext>
          </a:extLst>
        </xdr:cNvPr>
        <xdr:cNvSpPr/>
      </xdr:nvSpPr>
      <xdr:spPr>
        <a:xfrm>
          <a:off x="7392416" y="172612689"/>
          <a:ext cx="10795" cy="134620"/>
        </a:xfrm>
        <a:custGeom>
          <a:avLst/>
          <a:gdLst/>
          <a:ahLst/>
          <a:cxnLst/>
          <a:rect l="0" t="0" r="0" b="0"/>
          <a:pathLst>
            <a:path w="10795" h="134620">
              <a:moveTo>
                <a:pt x="10668" y="123456"/>
              </a:moveTo>
              <a:lnTo>
                <a:pt x="0" y="123456"/>
              </a:lnTo>
              <a:lnTo>
                <a:pt x="0" y="134112"/>
              </a:lnTo>
              <a:lnTo>
                <a:pt x="10668" y="134112"/>
              </a:lnTo>
              <a:lnTo>
                <a:pt x="10668" y="123456"/>
              </a:lnTo>
              <a:close/>
            </a:path>
            <a:path w="10795" h="134620">
              <a:moveTo>
                <a:pt x="10668" y="102120"/>
              </a:moveTo>
              <a:lnTo>
                <a:pt x="0" y="102120"/>
              </a:lnTo>
              <a:lnTo>
                <a:pt x="0" y="112788"/>
              </a:lnTo>
              <a:lnTo>
                <a:pt x="10668" y="112788"/>
              </a:lnTo>
              <a:lnTo>
                <a:pt x="10668" y="102120"/>
              </a:lnTo>
              <a:close/>
            </a:path>
            <a:path w="10795" h="134620">
              <a:moveTo>
                <a:pt x="10668" y="80784"/>
              </a:moveTo>
              <a:lnTo>
                <a:pt x="0" y="80784"/>
              </a:lnTo>
              <a:lnTo>
                <a:pt x="0" y="91452"/>
              </a:lnTo>
              <a:lnTo>
                <a:pt x="10668" y="91452"/>
              </a:lnTo>
              <a:lnTo>
                <a:pt x="10668" y="80784"/>
              </a:lnTo>
              <a:close/>
            </a:path>
            <a:path w="10795" h="134620">
              <a:moveTo>
                <a:pt x="10668" y="59448"/>
              </a:moveTo>
              <a:lnTo>
                <a:pt x="0" y="59448"/>
              </a:lnTo>
              <a:lnTo>
                <a:pt x="0" y="70116"/>
              </a:lnTo>
              <a:lnTo>
                <a:pt x="10668" y="70116"/>
              </a:lnTo>
              <a:lnTo>
                <a:pt x="10668" y="59448"/>
              </a:lnTo>
              <a:close/>
            </a:path>
            <a:path w="10795" h="134620">
              <a:moveTo>
                <a:pt x="10668" y="38100"/>
              </a:moveTo>
              <a:lnTo>
                <a:pt x="0" y="38100"/>
              </a:lnTo>
              <a:lnTo>
                <a:pt x="0" y="48780"/>
              </a:lnTo>
              <a:lnTo>
                <a:pt x="10668" y="48780"/>
              </a:lnTo>
              <a:lnTo>
                <a:pt x="10668" y="38100"/>
              </a:lnTo>
              <a:close/>
            </a:path>
            <a:path w="10795" h="134620">
              <a:moveTo>
                <a:pt x="10668" y="16764"/>
              </a:moveTo>
              <a:lnTo>
                <a:pt x="0" y="16764"/>
              </a:lnTo>
              <a:lnTo>
                <a:pt x="0" y="27432"/>
              </a:lnTo>
              <a:lnTo>
                <a:pt x="10668" y="27432"/>
              </a:lnTo>
              <a:lnTo>
                <a:pt x="10668" y="16764"/>
              </a:lnTo>
              <a:close/>
            </a:path>
            <a:path w="10795" h="134620">
              <a:moveTo>
                <a:pt x="10668" y="0"/>
              </a:moveTo>
              <a:lnTo>
                <a:pt x="0" y="0"/>
              </a:lnTo>
              <a:lnTo>
                <a:pt x="0" y="6096"/>
              </a:lnTo>
              <a:lnTo>
                <a:pt x="10668" y="6096"/>
              </a:lnTo>
              <a:lnTo>
                <a:pt x="10668" y="0"/>
              </a:lnTo>
              <a:close/>
            </a:path>
          </a:pathLst>
        </a:custGeom>
        <a:solidFill>
          <a:srgbClr val="BFBFBF"/>
        </a:solidFill>
      </xdr:spPr>
    </xdr:sp>
    <xdr:clientData/>
  </xdr:oneCellAnchor>
  <xdr:oneCellAnchor>
    <xdr:from>
      <xdr:col>9</xdr:col>
      <xdr:colOff>820166</xdr:colOff>
      <xdr:row>864</xdr:row>
      <xdr:rowOff>435867</xdr:rowOff>
    </xdr:from>
    <xdr:ext cx="10795" cy="137795"/>
    <xdr:sp macro="" textlink="">
      <xdr:nvSpPr>
        <xdr:cNvPr id="10" name="Shape 9">
          <a:extLst>
            <a:ext uri="{FF2B5EF4-FFF2-40B4-BE49-F238E27FC236}">
              <a16:creationId xmlns:a16="http://schemas.microsoft.com/office/drawing/2014/main" id="{1266E47A-2A25-407D-8A98-BF27ED38FB89}"/>
            </a:ext>
          </a:extLst>
        </xdr:cNvPr>
        <xdr:cNvSpPr/>
      </xdr:nvSpPr>
      <xdr:spPr>
        <a:xfrm>
          <a:off x="7392416" y="173743242"/>
          <a:ext cx="10795" cy="137795"/>
        </a:xfrm>
        <a:custGeom>
          <a:avLst/>
          <a:gdLst/>
          <a:ahLst/>
          <a:cxnLst/>
          <a:rect l="0" t="0" r="0" b="0"/>
          <a:pathLst>
            <a:path w="10795" h="137795">
              <a:moveTo>
                <a:pt x="10668" y="126492"/>
              </a:moveTo>
              <a:lnTo>
                <a:pt x="0" y="126492"/>
              </a:lnTo>
              <a:lnTo>
                <a:pt x="0" y="137172"/>
              </a:lnTo>
              <a:lnTo>
                <a:pt x="10668" y="137172"/>
              </a:lnTo>
              <a:lnTo>
                <a:pt x="10668" y="126492"/>
              </a:lnTo>
              <a:close/>
            </a:path>
            <a:path w="10795" h="137795">
              <a:moveTo>
                <a:pt x="10668" y="105168"/>
              </a:moveTo>
              <a:lnTo>
                <a:pt x="0" y="105168"/>
              </a:lnTo>
              <a:lnTo>
                <a:pt x="0" y="115824"/>
              </a:lnTo>
              <a:lnTo>
                <a:pt x="10668" y="115824"/>
              </a:lnTo>
              <a:lnTo>
                <a:pt x="10668" y="105168"/>
              </a:lnTo>
              <a:close/>
            </a:path>
            <a:path w="10795" h="137795">
              <a:moveTo>
                <a:pt x="10668" y="83832"/>
              </a:moveTo>
              <a:lnTo>
                <a:pt x="0" y="83832"/>
              </a:lnTo>
              <a:lnTo>
                <a:pt x="0" y="94500"/>
              </a:lnTo>
              <a:lnTo>
                <a:pt x="10668" y="94500"/>
              </a:lnTo>
              <a:lnTo>
                <a:pt x="10668" y="83832"/>
              </a:lnTo>
              <a:close/>
            </a:path>
            <a:path w="10795" h="137795">
              <a:moveTo>
                <a:pt x="10668" y="62484"/>
              </a:moveTo>
              <a:lnTo>
                <a:pt x="0" y="62484"/>
              </a:lnTo>
              <a:lnTo>
                <a:pt x="0" y="73164"/>
              </a:lnTo>
              <a:lnTo>
                <a:pt x="10668" y="73164"/>
              </a:lnTo>
              <a:lnTo>
                <a:pt x="10668" y="62484"/>
              </a:lnTo>
              <a:close/>
            </a:path>
            <a:path w="10795" h="137795">
              <a:moveTo>
                <a:pt x="10668" y="41148"/>
              </a:moveTo>
              <a:lnTo>
                <a:pt x="0" y="41148"/>
              </a:lnTo>
              <a:lnTo>
                <a:pt x="0" y="51816"/>
              </a:lnTo>
              <a:lnTo>
                <a:pt x="10668" y="51816"/>
              </a:lnTo>
              <a:lnTo>
                <a:pt x="10668" y="41148"/>
              </a:lnTo>
              <a:close/>
            </a:path>
            <a:path w="10795" h="137795">
              <a:moveTo>
                <a:pt x="10668" y="19824"/>
              </a:moveTo>
              <a:lnTo>
                <a:pt x="0" y="19824"/>
              </a:lnTo>
              <a:lnTo>
                <a:pt x="0" y="30492"/>
              </a:lnTo>
              <a:lnTo>
                <a:pt x="10668" y="30492"/>
              </a:lnTo>
              <a:lnTo>
                <a:pt x="10668" y="19824"/>
              </a:lnTo>
              <a:close/>
            </a:path>
            <a:path w="10795" h="137795">
              <a:moveTo>
                <a:pt x="10668" y="0"/>
              </a:moveTo>
              <a:lnTo>
                <a:pt x="0" y="0"/>
              </a:lnTo>
              <a:lnTo>
                <a:pt x="0" y="9156"/>
              </a:lnTo>
              <a:lnTo>
                <a:pt x="10668" y="9156"/>
              </a:lnTo>
              <a:lnTo>
                <a:pt x="10668" y="0"/>
              </a:lnTo>
              <a:close/>
            </a:path>
          </a:pathLst>
        </a:custGeom>
        <a:solidFill>
          <a:srgbClr val="BFBFBF"/>
        </a:solidFill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820166</xdr:colOff>
      <xdr:row>9</xdr:row>
      <xdr:rowOff>0</xdr:rowOff>
    </xdr:from>
    <xdr:ext cx="10795" cy="117475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B85F2D03-EFFB-48D3-BA36-03718FA7D178}"/>
            </a:ext>
          </a:extLst>
        </xdr:cNvPr>
        <xdr:cNvSpPr/>
      </xdr:nvSpPr>
      <xdr:spPr>
        <a:xfrm>
          <a:off x="7430516" y="2352675"/>
          <a:ext cx="10795" cy="117475"/>
        </a:xfrm>
        <a:custGeom>
          <a:avLst/>
          <a:gdLst/>
          <a:ahLst/>
          <a:cxnLst/>
          <a:rect l="0" t="0" r="0" b="0"/>
          <a:pathLst>
            <a:path w="10795" h="117475">
              <a:moveTo>
                <a:pt x="10668" y="106680"/>
              </a:moveTo>
              <a:lnTo>
                <a:pt x="0" y="106680"/>
              </a:lnTo>
              <a:lnTo>
                <a:pt x="0" y="117348"/>
              </a:lnTo>
              <a:lnTo>
                <a:pt x="10668" y="117348"/>
              </a:lnTo>
              <a:lnTo>
                <a:pt x="10668" y="106680"/>
              </a:lnTo>
              <a:close/>
            </a:path>
            <a:path w="10795" h="117475">
              <a:moveTo>
                <a:pt x="10668" y="85331"/>
              </a:moveTo>
              <a:lnTo>
                <a:pt x="0" y="85331"/>
              </a:lnTo>
              <a:lnTo>
                <a:pt x="0" y="96012"/>
              </a:lnTo>
              <a:lnTo>
                <a:pt x="10668" y="96012"/>
              </a:lnTo>
              <a:lnTo>
                <a:pt x="10668" y="85331"/>
              </a:lnTo>
              <a:close/>
            </a:path>
            <a:path w="10795" h="117475">
              <a:moveTo>
                <a:pt x="10668" y="64008"/>
              </a:moveTo>
              <a:lnTo>
                <a:pt x="0" y="64008"/>
              </a:lnTo>
              <a:lnTo>
                <a:pt x="0" y="74663"/>
              </a:lnTo>
              <a:lnTo>
                <a:pt x="10668" y="74663"/>
              </a:lnTo>
              <a:lnTo>
                <a:pt x="10668" y="64008"/>
              </a:lnTo>
              <a:close/>
            </a:path>
            <a:path w="10795" h="117475">
              <a:moveTo>
                <a:pt x="10668" y="42672"/>
              </a:moveTo>
              <a:lnTo>
                <a:pt x="0" y="42672"/>
              </a:lnTo>
              <a:lnTo>
                <a:pt x="0" y="53340"/>
              </a:lnTo>
              <a:lnTo>
                <a:pt x="10668" y="53340"/>
              </a:lnTo>
              <a:lnTo>
                <a:pt x="10668" y="42672"/>
              </a:lnTo>
              <a:close/>
            </a:path>
            <a:path w="10795" h="117475">
              <a:moveTo>
                <a:pt x="10668" y="21323"/>
              </a:moveTo>
              <a:lnTo>
                <a:pt x="0" y="21323"/>
              </a:lnTo>
              <a:lnTo>
                <a:pt x="0" y="32004"/>
              </a:lnTo>
              <a:lnTo>
                <a:pt x="10668" y="32004"/>
              </a:lnTo>
              <a:lnTo>
                <a:pt x="10668" y="21323"/>
              </a:lnTo>
              <a:close/>
            </a:path>
            <a:path w="10795" h="117475">
              <a:moveTo>
                <a:pt x="10668" y="0"/>
              </a:moveTo>
              <a:lnTo>
                <a:pt x="0" y="0"/>
              </a:lnTo>
              <a:lnTo>
                <a:pt x="0" y="10655"/>
              </a:lnTo>
              <a:lnTo>
                <a:pt x="10668" y="10655"/>
              </a:lnTo>
              <a:lnTo>
                <a:pt x="10668" y="0"/>
              </a:lnTo>
              <a:close/>
            </a:path>
          </a:pathLst>
        </a:custGeom>
        <a:solidFill>
          <a:srgbClr val="BFBFBF"/>
        </a:solidFill>
      </xdr:spPr>
    </xdr:sp>
    <xdr:clientData/>
  </xdr:oneCellAnchor>
  <xdr:oneCellAnchor>
    <xdr:from>
      <xdr:col>8</xdr:col>
      <xdr:colOff>820166</xdr:colOff>
      <xdr:row>9</xdr:row>
      <xdr:rowOff>0</xdr:rowOff>
    </xdr:from>
    <xdr:ext cx="10795" cy="1174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4764CF70-FB2B-407A-AF36-44A508F0E4D6}"/>
            </a:ext>
          </a:extLst>
        </xdr:cNvPr>
        <xdr:cNvSpPr/>
      </xdr:nvSpPr>
      <xdr:spPr>
        <a:xfrm>
          <a:off x="7430516" y="2352675"/>
          <a:ext cx="10795" cy="117475"/>
        </a:xfrm>
        <a:custGeom>
          <a:avLst/>
          <a:gdLst/>
          <a:ahLst/>
          <a:cxnLst/>
          <a:rect l="0" t="0" r="0" b="0"/>
          <a:pathLst>
            <a:path w="10795" h="117475">
              <a:moveTo>
                <a:pt x="10668" y="106680"/>
              </a:moveTo>
              <a:lnTo>
                <a:pt x="0" y="106680"/>
              </a:lnTo>
              <a:lnTo>
                <a:pt x="0" y="117348"/>
              </a:lnTo>
              <a:lnTo>
                <a:pt x="10668" y="117348"/>
              </a:lnTo>
              <a:lnTo>
                <a:pt x="10668" y="106680"/>
              </a:lnTo>
              <a:close/>
            </a:path>
            <a:path w="10795" h="117475">
              <a:moveTo>
                <a:pt x="10668" y="85344"/>
              </a:moveTo>
              <a:lnTo>
                <a:pt x="0" y="85344"/>
              </a:lnTo>
              <a:lnTo>
                <a:pt x="0" y="96012"/>
              </a:lnTo>
              <a:lnTo>
                <a:pt x="10668" y="96012"/>
              </a:lnTo>
              <a:lnTo>
                <a:pt x="10668" y="85344"/>
              </a:lnTo>
              <a:close/>
            </a:path>
            <a:path w="10795" h="117475">
              <a:moveTo>
                <a:pt x="10668" y="64008"/>
              </a:moveTo>
              <a:lnTo>
                <a:pt x="0" y="64008"/>
              </a:lnTo>
              <a:lnTo>
                <a:pt x="0" y="74676"/>
              </a:lnTo>
              <a:lnTo>
                <a:pt x="10668" y="74676"/>
              </a:lnTo>
              <a:lnTo>
                <a:pt x="10668" y="64008"/>
              </a:lnTo>
              <a:close/>
            </a:path>
            <a:path w="10795" h="117475">
              <a:moveTo>
                <a:pt x="10668" y="42659"/>
              </a:moveTo>
              <a:lnTo>
                <a:pt x="0" y="42659"/>
              </a:lnTo>
              <a:lnTo>
                <a:pt x="0" y="53327"/>
              </a:lnTo>
              <a:lnTo>
                <a:pt x="10668" y="53327"/>
              </a:lnTo>
              <a:lnTo>
                <a:pt x="10668" y="42659"/>
              </a:lnTo>
              <a:close/>
            </a:path>
            <a:path w="10795" h="117475">
              <a:moveTo>
                <a:pt x="10668" y="21323"/>
              </a:moveTo>
              <a:lnTo>
                <a:pt x="0" y="21323"/>
              </a:lnTo>
              <a:lnTo>
                <a:pt x="0" y="31991"/>
              </a:lnTo>
              <a:lnTo>
                <a:pt x="10668" y="31991"/>
              </a:lnTo>
              <a:lnTo>
                <a:pt x="10668" y="21323"/>
              </a:lnTo>
              <a:close/>
            </a:path>
            <a:path w="10795" h="117475">
              <a:moveTo>
                <a:pt x="10668" y="0"/>
              </a:moveTo>
              <a:lnTo>
                <a:pt x="0" y="0"/>
              </a:lnTo>
              <a:lnTo>
                <a:pt x="0" y="10655"/>
              </a:lnTo>
              <a:lnTo>
                <a:pt x="10668" y="10655"/>
              </a:lnTo>
              <a:lnTo>
                <a:pt x="10668" y="0"/>
              </a:lnTo>
              <a:close/>
            </a:path>
          </a:pathLst>
        </a:custGeom>
        <a:solidFill>
          <a:srgbClr val="BFBFBF"/>
        </a:solidFill>
      </xdr:spPr>
    </xdr:sp>
    <xdr:clientData/>
  </xdr:oneCellAnchor>
  <xdr:oneCellAnchor>
    <xdr:from>
      <xdr:col>13</xdr:col>
      <xdr:colOff>8382</xdr:colOff>
      <xdr:row>9</xdr:row>
      <xdr:rowOff>0</xdr:rowOff>
    </xdr:from>
    <xdr:ext cx="10795" cy="117475"/>
    <xdr:sp macro="" textlink="">
      <xdr:nvSpPr>
        <xdr:cNvPr id="4" name="Shape 7">
          <a:extLst>
            <a:ext uri="{FF2B5EF4-FFF2-40B4-BE49-F238E27FC236}">
              <a16:creationId xmlns:a16="http://schemas.microsoft.com/office/drawing/2014/main" id="{26C7E310-1E4A-43E5-ACC5-CC623A5442A8}"/>
            </a:ext>
          </a:extLst>
        </xdr:cNvPr>
        <xdr:cNvSpPr/>
      </xdr:nvSpPr>
      <xdr:spPr>
        <a:xfrm>
          <a:off x="11009757" y="2352675"/>
          <a:ext cx="10795" cy="117475"/>
        </a:xfrm>
        <a:custGeom>
          <a:avLst/>
          <a:gdLst/>
          <a:ahLst/>
          <a:cxnLst/>
          <a:rect l="0" t="0" r="0" b="0"/>
          <a:pathLst>
            <a:path w="10795" h="117475">
              <a:moveTo>
                <a:pt x="10668" y="106680"/>
              </a:moveTo>
              <a:lnTo>
                <a:pt x="0" y="106680"/>
              </a:lnTo>
              <a:lnTo>
                <a:pt x="0" y="117348"/>
              </a:lnTo>
              <a:lnTo>
                <a:pt x="10668" y="117348"/>
              </a:lnTo>
              <a:lnTo>
                <a:pt x="10668" y="106680"/>
              </a:lnTo>
              <a:close/>
            </a:path>
            <a:path w="10795" h="117475">
              <a:moveTo>
                <a:pt x="10668" y="85344"/>
              </a:moveTo>
              <a:lnTo>
                <a:pt x="0" y="85344"/>
              </a:lnTo>
              <a:lnTo>
                <a:pt x="0" y="96012"/>
              </a:lnTo>
              <a:lnTo>
                <a:pt x="10668" y="96012"/>
              </a:lnTo>
              <a:lnTo>
                <a:pt x="10668" y="85344"/>
              </a:lnTo>
              <a:close/>
            </a:path>
            <a:path w="10795" h="117475">
              <a:moveTo>
                <a:pt x="10668" y="64008"/>
              </a:moveTo>
              <a:lnTo>
                <a:pt x="0" y="64008"/>
              </a:lnTo>
              <a:lnTo>
                <a:pt x="0" y="74676"/>
              </a:lnTo>
              <a:lnTo>
                <a:pt x="10668" y="74676"/>
              </a:lnTo>
              <a:lnTo>
                <a:pt x="10668" y="64008"/>
              </a:lnTo>
              <a:close/>
            </a:path>
            <a:path w="10795" h="117475">
              <a:moveTo>
                <a:pt x="10668" y="42672"/>
              </a:moveTo>
              <a:lnTo>
                <a:pt x="0" y="42672"/>
              </a:lnTo>
              <a:lnTo>
                <a:pt x="0" y="53340"/>
              </a:lnTo>
              <a:lnTo>
                <a:pt x="10668" y="53340"/>
              </a:lnTo>
              <a:lnTo>
                <a:pt x="10668" y="42672"/>
              </a:lnTo>
              <a:close/>
            </a:path>
            <a:path w="10795" h="117475">
              <a:moveTo>
                <a:pt x="10668" y="21336"/>
              </a:moveTo>
              <a:lnTo>
                <a:pt x="0" y="21336"/>
              </a:lnTo>
              <a:lnTo>
                <a:pt x="0" y="32004"/>
              </a:lnTo>
              <a:lnTo>
                <a:pt x="10668" y="32004"/>
              </a:lnTo>
              <a:lnTo>
                <a:pt x="10668" y="21336"/>
              </a:lnTo>
              <a:close/>
            </a:path>
            <a:path w="10795" h="117475">
              <a:moveTo>
                <a:pt x="10668" y="0"/>
              </a:moveTo>
              <a:lnTo>
                <a:pt x="0" y="0"/>
              </a:lnTo>
              <a:lnTo>
                <a:pt x="0" y="10668"/>
              </a:lnTo>
              <a:lnTo>
                <a:pt x="10668" y="10668"/>
              </a:lnTo>
              <a:lnTo>
                <a:pt x="10668" y="0"/>
              </a:lnTo>
              <a:close/>
            </a:path>
          </a:pathLst>
        </a:custGeom>
        <a:solidFill>
          <a:srgbClr val="BFBFBF">
            <a:alpha val="50000"/>
          </a:srgbClr>
        </a:solidFill>
      </xdr:spPr>
    </xdr:sp>
    <xdr:clientData/>
  </xdr:oneCellAnchor>
  <xdr:oneCellAnchor>
    <xdr:from>
      <xdr:col>13</xdr:col>
      <xdr:colOff>8382</xdr:colOff>
      <xdr:row>9</xdr:row>
      <xdr:rowOff>0</xdr:rowOff>
    </xdr:from>
    <xdr:ext cx="10795" cy="96520"/>
    <xdr:sp macro="" textlink="">
      <xdr:nvSpPr>
        <xdr:cNvPr id="5" name="Shape 8">
          <a:extLst>
            <a:ext uri="{FF2B5EF4-FFF2-40B4-BE49-F238E27FC236}">
              <a16:creationId xmlns:a16="http://schemas.microsoft.com/office/drawing/2014/main" id="{2114E34F-B659-4AF4-B8AD-E013AFE970FD}"/>
            </a:ext>
          </a:extLst>
        </xdr:cNvPr>
        <xdr:cNvSpPr/>
      </xdr:nvSpPr>
      <xdr:spPr>
        <a:xfrm>
          <a:off x="11009757" y="2352675"/>
          <a:ext cx="10795" cy="96520"/>
        </a:xfrm>
        <a:custGeom>
          <a:avLst/>
          <a:gdLst/>
          <a:ahLst/>
          <a:cxnLst/>
          <a:rect l="0" t="0" r="0" b="0"/>
          <a:pathLst>
            <a:path w="10795" h="96520">
              <a:moveTo>
                <a:pt x="10668" y="85356"/>
              </a:moveTo>
              <a:lnTo>
                <a:pt x="0" y="85356"/>
              </a:lnTo>
              <a:lnTo>
                <a:pt x="0" y="96024"/>
              </a:lnTo>
              <a:lnTo>
                <a:pt x="10668" y="96024"/>
              </a:lnTo>
              <a:lnTo>
                <a:pt x="10668" y="85356"/>
              </a:lnTo>
              <a:close/>
            </a:path>
            <a:path w="10795" h="96520">
              <a:moveTo>
                <a:pt x="10668" y="64020"/>
              </a:moveTo>
              <a:lnTo>
                <a:pt x="0" y="64020"/>
              </a:lnTo>
              <a:lnTo>
                <a:pt x="0" y="74688"/>
              </a:lnTo>
              <a:lnTo>
                <a:pt x="10668" y="74688"/>
              </a:lnTo>
              <a:lnTo>
                <a:pt x="10668" y="64020"/>
              </a:lnTo>
              <a:close/>
            </a:path>
            <a:path w="10795" h="96520">
              <a:moveTo>
                <a:pt x="10668" y="42684"/>
              </a:moveTo>
              <a:lnTo>
                <a:pt x="0" y="42684"/>
              </a:lnTo>
              <a:lnTo>
                <a:pt x="0" y="53352"/>
              </a:lnTo>
              <a:lnTo>
                <a:pt x="10668" y="53352"/>
              </a:lnTo>
              <a:lnTo>
                <a:pt x="10668" y="42684"/>
              </a:lnTo>
              <a:close/>
            </a:path>
            <a:path w="10795" h="96520">
              <a:moveTo>
                <a:pt x="10668" y="21336"/>
              </a:moveTo>
              <a:lnTo>
                <a:pt x="0" y="21336"/>
              </a:lnTo>
              <a:lnTo>
                <a:pt x="0" y="32004"/>
              </a:lnTo>
              <a:lnTo>
                <a:pt x="10668" y="32004"/>
              </a:lnTo>
              <a:lnTo>
                <a:pt x="10668" y="21336"/>
              </a:lnTo>
              <a:close/>
            </a:path>
            <a:path w="10795" h="96520">
              <a:moveTo>
                <a:pt x="10668" y="0"/>
              </a:moveTo>
              <a:lnTo>
                <a:pt x="0" y="0"/>
              </a:lnTo>
              <a:lnTo>
                <a:pt x="0" y="10668"/>
              </a:lnTo>
              <a:lnTo>
                <a:pt x="10668" y="10668"/>
              </a:lnTo>
              <a:lnTo>
                <a:pt x="10668" y="0"/>
              </a:lnTo>
              <a:close/>
            </a:path>
          </a:pathLst>
        </a:custGeom>
        <a:solidFill>
          <a:srgbClr val="BFBFBF">
            <a:alpha val="50000"/>
          </a:srgbClr>
        </a:solidFill>
      </xdr:spPr>
    </xdr:sp>
    <xdr:clientData/>
  </xdr:oneCellAnchor>
  <xdr:oneCellAnchor>
    <xdr:from>
      <xdr:col>8</xdr:col>
      <xdr:colOff>820166</xdr:colOff>
      <xdr:row>9</xdr:row>
      <xdr:rowOff>0</xdr:rowOff>
    </xdr:from>
    <xdr:ext cx="10795" cy="132715"/>
    <xdr:sp macro="" textlink="">
      <xdr:nvSpPr>
        <xdr:cNvPr id="6" name="Shape 9">
          <a:extLst>
            <a:ext uri="{FF2B5EF4-FFF2-40B4-BE49-F238E27FC236}">
              <a16:creationId xmlns:a16="http://schemas.microsoft.com/office/drawing/2014/main" id="{6919CED4-22FC-4B3F-A03A-6DAC011DC254}"/>
            </a:ext>
          </a:extLst>
        </xdr:cNvPr>
        <xdr:cNvSpPr/>
      </xdr:nvSpPr>
      <xdr:spPr>
        <a:xfrm>
          <a:off x="7430516" y="2352675"/>
          <a:ext cx="10795" cy="132715"/>
        </a:xfrm>
        <a:custGeom>
          <a:avLst/>
          <a:gdLst/>
          <a:ahLst/>
          <a:cxnLst/>
          <a:rect l="0" t="0" r="0" b="0"/>
          <a:pathLst>
            <a:path w="10795" h="132715">
              <a:moveTo>
                <a:pt x="10668" y="121932"/>
              </a:moveTo>
              <a:lnTo>
                <a:pt x="0" y="121932"/>
              </a:lnTo>
              <a:lnTo>
                <a:pt x="0" y="132600"/>
              </a:lnTo>
              <a:lnTo>
                <a:pt x="10668" y="132600"/>
              </a:lnTo>
              <a:lnTo>
                <a:pt x="10668" y="121932"/>
              </a:lnTo>
              <a:close/>
            </a:path>
            <a:path w="10795" h="132715">
              <a:moveTo>
                <a:pt x="10668" y="100584"/>
              </a:moveTo>
              <a:lnTo>
                <a:pt x="0" y="100584"/>
              </a:lnTo>
              <a:lnTo>
                <a:pt x="0" y="111252"/>
              </a:lnTo>
              <a:lnTo>
                <a:pt x="10668" y="111252"/>
              </a:lnTo>
              <a:lnTo>
                <a:pt x="10668" y="100584"/>
              </a:lnTo>
              <a:close/>
            </a:path>
            <a:path w="10795" h="132715">
              <a:moveTo>
                <a:pt x="10668" y="79260"/>
              </a:moveTo>
              <a:lnTo>
                <a:pt x="0" y="79260"/>
              </a:lnTo>
              <a:lnTo>
                <a:pt x="0" y="89916"/>
              </a:lnTo>
              <a:lnTo>
                <a:pt x="10668" y="89916"/>
              </a:lnTo>
              <a:lnTo>
                <a:pt x="10668" y="79260"/>
              </a:lnTo>
              <a:close/>
            </a:path>
            <a:path w="10795" h="132715">
              <a:moveTo>
                <a:pt x="10668" y="57924"/>
              </a:moveTo>
              <a:lnTo>
                <a:pt x="0" y="57924"/>
              </a:lnTo>
              <a:lnTo>
                <a:pt x="0" y="68592"/>
              </a:lnTo>
              <a:lnTo>
                <a:pt x="10668" y="68592"/>
              </a:lnTo>
              <a:lnTo>
                <a:pt x="10668" y="57924"/>
              </a:lnTo>
              <a:close/>
            </a:path>
            <a:path w="10795" h="132715">
              <a:moveTo>
                <a:pt x="10668" y="36576"/>
              </a:moveTo>
              <a:lnTo>
                <a:pt x="0" y="36576"/>
              </a:lnTo>
              <a:lnTo>
                <a:pt x="0" y="47256"/>
              </a:lnTo>
              <a:lnTo>
                <a:pt x="10668" y="47256"/>
              </a:lnTo>
              <a:lnTo>
                <a:pt x="10668" y="36576"/>
              </a:lnTo>
              <a:close/>
            </a:path>
            <a:path w="10795" h="132715">
              <a:moveTo>
                <a:pt x="10668" y="15252"/>
              </a:moveTo>
              <a:lnTo>
                <a:pt x="0" y="15252"/>
              </a:lnTo>
              <a:lnTo>
                <a:pt x="0" y="25908"/>
              </a:lnTo>
              <a:lnTo>
                <a:pt x="10668" y="25908"/>
              </a:lnTo>
              <a:lnTo>
                <a:pt x="10668" y="15252"/>
              </a:lnTo>
              <a:close/>
            </a:path>
            <a:path w="10795" h="132715">
              <a:moveTo>
                <a:pt x="10668" y="0"/>
              </a:moveTo>
              <a:lnTo>
                <a:pt x="0" y="0"/>
              </a:lnTo>
              <a:lnTo>
                <a:pt x="0" y="4584"/>
              </a:lnTo>
              <a:lnTo>
                <a:pt x="10668" y="4584"/>
              </a:lnTo>
              <a:lnTo>
                <a:pt x="10668" y="0"/>
              </a:lnTo>
              <a:close/>
            </a:path>
          </a:pathLst>
        </a:custGeom>
        <a:solidFill>
          <a:srgbClr val="BFBFBF"/>
        </a:solidFill>
      </xdr:spPr>
    </xdr:sp>
    <xdr:clientData/>
  </xdr:oneCellAnchor>
  <xdr:oneCellAnchor>
    <xdr:from>
      <xdr:col>8</xdr:col>
      <xdr:colOff>820166</xdr:colOff>
      <xdr:row>307</xdr:row>
      <xdr:rowOff>152404</xdr:rowOff>
    </xdr:from>
    <xdr:ext cx="10795" cy="117475"/>
    <xdr:sp macro="" textlink="">
      <xdr:nvSpPr>
        <xdr:cNvPr id="7" name="Shape 10">
          <a:extLst>
            <a:ext uri="{FF2B5EF4-FFF2-40B4-BE49-F238E27FC236}">
              <a16:creationId xmlns:a16="http://schemas.microsoft.com/office/drawing/2014/main" id="{E89852FB-57CB-4BBB-98EF-816FCAC277BC}"/>
            </a:ext>
          </a:extLst>
        </xdr:cNvPr>
        <xdr:cNvSpPr/>
      </xdr:nvSpPr>
      <xdr:spPr>
        <a:xfrm>
          <a:off x="7430516" y="58312054"/>
          <a:ext cx="10795" cy="117475"/>
        </a:xfrm>
        <a:custGeom>
          <a:avLst/>
          <a:gdLst/>
          <a:ahLst/>
          <a:cxnLst/>
          <a:rect l="0" t="0" r="0" b="0"/>
          <a:pathLst>
            <a:path w="10795" h="117475">
              <a:moveTo>
                <a:pt x="10668" y="106692"/>
              </a:moveTo>
              <a:lnTo>
                <a:pt x="0" y="106692"/>
              </a:lnTo>
              <a:lnTo>
                <a:pt x="0" y="117348"/>
              </a:lnTo>
              <a:lnTo>
                <a:pt x="10668" y="117348"/>
              </a:lnTo>
              <a:lnTo>
                <a:pt x="10668" y="106692"/>
              </a:lnTo>
              <a:close/>
            </a:path>
            <a:path w="10795" h="117475">
              <a:moveTo>
                <a:pt x="10668" y="85344"/>
              </a:moveTo>
              <a:lnTo>
                <a:pt x="0" y="85344"/>
              </a:lnTo>
              <a:lnTo>
                <a:pt x="0" y="96012"/>
              </a:lnTo>
              <a:lnTo>
                <a:pt x="10668" y="96012"/>
              </a:lnTo>
              <a:lnTo>
                <a:pt x="10668" y="85344"/>
              </a:lnTo>
              <a:close/>
            </a:path>
            <a:path w="10795" h="117475">
              <a:moveTo>
                <a:pt x="10668" y="64008"/>
              </a:moveTo>
              <a:lnTo>
                <a:pt x="0" y="64008"/>
              </a:lnTo>
              <a:lnTo>
                <a:pt x="0" y="74688"/>
              </a:lnTo>
              <a:lnTo>
                <a:pt x="10668" y="74688"/>
              </a:lnTo>
              <a:lnTo>
                <a:pt x="10668" y="64008"/>
              </a:lnTo>
              <a:close/>
            </a:path>
            <a:path w="10795" h="117475">
              <a:moveTo>
                <a:pt x="10668" y="42684"/>
              </a:moveTo>
              <a:lnTo>
                <a:pt x="0" y="42684"/>
              </a:lnTo>
              <a:lnTo>
                <a:pt x="0" y="53340"/>
              </a:lnTo>
              <a:lnTo>
                <a:pt x="10668" y="53340"/>
              </a:lnTo>
              <a:lnTo>
                <a:pt x="10668" y="42684"/>
              </a:lnTo>
              <a:close/>
            </a:path>
            <a:path w="10795" h="117475">
              <a:moveTo>
                <a:pt x="10668" y="21336"/>
              </a:moveTo>
              <a:lnTo>
                <a:pt x="0" y="21336"/>
              </a:lnTo>
              <a:lnTo>
                <a:pt x="0" y="32004"/>
              </a:lnTo>
              <a:lnTo>
                <a:pt x="10668" y="32004"/>
              </a:lnTo>
              <a:lnTo>
                <a:pt x="10668" y="21336"/>
              </a:lnTo>
              <a:close/>
            </a:path>
            <a:path w="10795" h="117475">
              <a:moveTo>
                <a:pt x="10668" y="0"/>
              </a:moveTo>
              <a:lnTo>
                <a:pt x="0" y="0"/>
              </a:lnTo>
              <a:lnTo>
                <a:pt x="0" y="10680"/>
              </a:lnTo>
              <a:lnTo>
                <a:pt x="10668" y="10680"/>
              </a:lnTo>
              <a:lnTo>
                <a:pt x="10668" y="0"/>
              </a:lnTo>
              <a:close/>
            </a:path>
          </a:pathLst>
        </a:custGeom>
        <a:solidFill>
          <a:srgbClr val="BFBFBF"/>
        </a:solidFill>
      </xdr:spPr>
    </xdr:sp>
    <xdr:clientData/>
  </xdr:oneCellAnchor>
  <xdr:oneCellAnchor>
    <xdr:from>
      <xdr:col>8</xdr:col>
      <xdr:colOff>820166</xdr:colOff>
      <xdr:row>611</xdr:row>
      <xdr:rowOff>152404</xdr:rowOff>
    </xdr:from>
    <xdr:ext cx="10795" cy="117475"/>
    <xdr:sp macro="" textlink="">
      <xdr:nvSpPr>
        <xdr:cNvPr id="8" name="Shape 10">
          <a:extLst>
            <a:ext uri="{FF2B5EF4-FFF2-40B4-BE49-F238E27FC236}">
              <a16:creationId xmlns:a16="http://schemas.microsoft.com/office/drawing/2014/main" id="{018A8E68-7D6E-4E5F-ACD2-B88CDFD74BCD}"/>
            </a:ext>
          </a:extLst>
        </xdr:cNvPr>
        <xdr:cNvSpPr/>
      </xdr:nvSpPr>
      <xdr:spPr>
        <a:xfrm>
          <a:off x="7430516" y="116062129"/>
          <a:ext cx="10795" cy="117475"/>
        </a:xfrm>
        <a:custGeom>
          <a:avLst/>
          <a:gdLst/>
          <a:ahLst/>
          <a:cxnLst/>
          <a:rect l="0" t="0" r="0" b="0"/>
          <a:pathLst>
            <a:path w="10795" h="117475">
              <a:moveTo>
                <a:pt x="10668" y="106692"/>
              </a:moveTo>
              <a:lnTo>
                <a:pt x="0" y="106692"/>
              </a:lnTo>
              <a:lnTo>
                <a:pt x="0" y="117348"/>
              </a:lnTo>
              <a:lnTo>
                <a:pt x="10668" y="117348"/>
              </a:lnTo>
              <a:lnTo>
                <a:pt x="10668" y="106692"/>
              </a:lnTo>
              <a:close/>
            </a:path>
            <a:path w="10795" h="117475">
              <a:moveTo>
                <a:pt x="10668" y="85344"/>
              </a:moveTo>
              <a:lnTo>
                <a:pt x="0" y="85344"/>
              </a:lnTo>
              <a:lnTo>
                <a:pt x="0" y="96012"/>
              </a:lnTo>
              <a:lnTo>
                <a:pt x="10668" y="96012"/>
              </a:lnTo>
              <a:lnTo>
                <a:pt x="10668" y="85344"/>
              </a:lnTo>
              <a:close/>
            </a:path>
            <a:path w="10795" h="117475">
              <a:moveTo>
                <a:pt x="10668" y="64008"/>
              </a:moveTo>
              <a:lnTo>
                <a:pt x="0" y="64008"/>
              </a:lnTo>
              <a:lnTo>
                <a:pt x="0" y="74688"/>
              </a:lnTo>
              <a:lnTo>
                <a:pt x="10668" y="74688"/>
              </a:lnTo>
              <a:lnTo>
                <a:pt x="10668" y="64008"/>
              </a:lnTo>
              <a:close/>
            </a:path>
            <a:path w="10795" h="117475">
              <a:moveTo>
                <a:pt x="10668" y="42684"/>
              </a:moveTo>
              <a:lnTo>
                <a:pt x="0" y="42684"/>
              </a:lnTo>
              <a:lnTo>
                <a:pt x="0" y="53340"/>
              </a:lnTo>
              <a:lnTo>
                <a:pt x="10668" y="53340"/>
              </a:lnTo>
              <a:lnTo>
                <a:pt x="10668" y="42684"/>
              </a:lnTo>
              <a:close/>
            </a:path>
            <a:path w="10795" h="117475">
              <a:moveTo>
                <a:pt x="10668" y="21336"/>
              </a:moveTo>
              <a:lnTo>
                <a:pt x="0" y="21336"/>
              </a:lnTo>
              <a:lnTo>
                <a:pt x="0" y="32004"/>
              </a:lnTo>
              <a:lnTo>
                <a:pt x="10668" y="32004"/>
              </a:lnTo>
              <a:lnTo>
                <a:pt x="10668" y="21336"/>
              </a:lnTo>
              <a:close/>
            </a:path>
            <a:path w="10795" h="117475">
              <a:moveTo>
                <a:pt x="10668" y="0"/>
              </a:moveTo>
              <a:lnTo>
                <a:pt x="0" y="0"/>
              </a:lnTo>
              <a:lnTo>
                <a:pt x="0" y="10680"/>
              </a:lnTo>
              <a:lnTo>
                <a:pt x="10668" y="10680"/>
              </a:lnTo>
              <a:lnTo>
                <a:pt x="10668" y="0"/>
              </a:lnTo>
              <a:close/>
            </a:path>
          </a:pathLst>
        </a:custGeom>
        <a:solidFill>
          <a:srgbClr val="BFBFBF"/>
        </a:solidFill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"/>
  <sheetViews>
    <sheetView zoomScaleNormal="100" zoomScaleSheetLayoutView="100" workbookViewId="0">
      <selection activeCell="G9" sqref="G9"/>
    </sheetView>
  </sheetViews>
  <sheetFormatPr defaultRowHeight="15" x14ac:dyDescent="0.25"/>
  <cols>
    <col min="1" max="1" width="3.7109375" customWidth="1"/>
    <col min="2" max="2" width="53.42578125" customWidth="1"/>
    <col min="3" max="3" width="16.85546875" customWidth="1"/>
    <col min="4" max="4" width="19.85546875" customWidth="1"/>
  </cols>
  <sheetData>
    <row r="1" spans="1:4" ht="30" x14ac:dyDescent="0.25">
      <c r="B1" s="330" t="s">
        <v>1028</v>
      </c>
      <c r="C1" s="327"/>
      <c r="D1" s="327"/>
    </row>
    <row r="3" spans="1:4" ht="36" customHeight="1" x14ac:dyDescent="0.25">
      <c r="B3" s="326" t="s">
        <v>1054</v>
      </c>
      <c r="C3" s="328"/>
      <c r="D3" s="328"/>
    </row>
    <row r="4" spans="1:4" x14ac:dyDescent="0.25">
      <c r="B4" s="329" t="s">
        <v>1029</v>
      </c>
      <c r="C4" s="327"/>
      <c r="D4" s="327"/>
    </row>
    <row r="6" spans="1:4" ht="113.25" customHeight="1" x14ac:dyDescent="0.25">
      <c r="A6" s="315" t="s">
        <v>1027</v>
      </c>
      <c r="B6" s="316" t="s">
        <v>1053</v>
      </c>
      <c r="C6" s="316" t="s">
        <v>1051</v>
      </c>
      <c r="D6" s="316" t="s">
        <v>1052</v>
      </c>
    </row>
    <row r="7" spans="1:4" s="148" customFormat="1" ht="11.25" x14ac:dyDescent="0.2">
      <c r="A7" s="150">
        <v>1</v>
      </c>
      <c r="B7" s="150">
        <v>2</v>
      </c>
      <c r="C7" s="151">
        <v>3</v>
      </c>
      <c r="D7" s="151">
        <v>4</v>
      </c>
    </row>
    <row r="8" spans="1:4" ht="69.75" customHeight="1" x14ac:dyDescent="0.25">
      <c r="A8" s="149">
        <v>1</v>
      </c>
      <c r="B8" s="154" t="s">
        <v>1059</v>
      </c>
      <c r="C8" s="153">
        <f>'1. ТХ_Причал №1, №3, КМ'!O876</f>
        <v>0</v>
      </c>
      <c r="D8" s="153">
        <f>'1. ТХ_Причал №1, №3, КМ'!O874</f>
        <v>0</v>
      </c>
    </row>
    <row r="9" spans="1:4" ht="36" customHeight="1" x14ac:dyDescent="0.25">
      <c r="A9" s="149">
        <v>2</v>
      </c>
      <c r="B9" s="154" t="s">
        <v>1060</v>
      </c>
      <c r="C9" s="153">
        <f>'2. АТХ_Причал №1, №3'!N630</f>
        <v>0</v>
      </c>
      <c r="D9" s="153">
        <f>'2. АТХ_Причал №1, №3'!N628</f>
        <v>0</v>
      </c>
    </row>
    <row r="10" spans="1:4" ht="74.25" customHeight="1" x14ac:dyDescent="0.25">
      <c r="A10" s="149">
        <v>3</v>
      </c>
      <c r="B10" s="154" t="s">
        <v>1069</v>
      </c>
      <c r="C10" s="153">
        <f>'3. Восст. и поверка расходомера'!J14</f>
        <v>0</v>
      </c>
      <c r="D10" s="153">
        <f>'3. Восст. и поверка расходомера'!J12</f>
        <v>0</v>
      </c>
    </row>
    <row r="11" spans="1:4" ht="30" x14ac:dyDescent="0.25">
      <c r="A11" s="152"/>
      <c r="B11" s="159" t="s">
        <v>1036</v>
      </c>
      <c r="C11" s="155">
        <f>SUM(C8:C10)</f>
        <v>0</v>
      </c>
      <c r="D11" s="155">
        <f>SUM(D8:D10)</f>
        <v>0</v>
      </c>
    </row>
    <row r="13" spans="1:4" x14ac:dyDescent="0.25">
      <c r="B13" s="157" t="s">
        <v>1030</v>
      </c>
    </row>
    <row r="14" spans="1:4" ht="55.5" customHeight="1" x14ac:dyDescent="0.25">
      <c r="B14" s="160" t="s">
        <v>1031</v>
      </c>
      <c r="C14" s="158"/>
      <c r="D14" s="158"/>
    </row>
    <row r="15" spans="1:4" x14ac:dyDescent="0.25">
      <c r="D15" s="156" t="s">
        <v>1032</v>
      </c>
    </row>
    <row r="17" spans="2:4" x14ac:dyDescent="0.25">
      <c r="B17" t="s">
        <v>1055</v>
      </c>
    </row>
    <row r="18" spans="2:4" ht="66.75" customHeight="1" x14ac:dyDescent="0.25">
      <c r="B18" s="359" t="s">
        <v>1057</v>
      </c>
      <c r="C18" s="359"/>
      <c r="D18" s="359"/>
    </row>
    <row r="20" spans="2:4" x14ac:dyDescent="0.25">
      <c r="B20" t="s">
        <v>1056</v>
      </c>
    </row>
    <row r="21" spans="2:4" ht="60.75" customHeight="1" x14ac:dyDescent="0.25">
      <c r="B21" s="359" t="s">
        <v>1058</v>
      </c>
      <c r="C21" s="359"/>
      <c r="D21" s="359"/>
    </row>
  </sheetData>
  <sheetProtection algorithmName="SHA-512" hashValue="2CENibKKIKEqpuIwl7jy8eYIn+R+yMfoN9SyyqGc8Zywb6uBnDuDNgxvfs0g4i+j6ASYyrw8kTzbPj3W2cDqOQ==" saltValue="HjjG0hy/5VZqex/L/OSs6w==" spinCount="100000" sheet="1" objects="1" scenarios="1"/>
  <mergeCells count="2">
    <mergeCell ref="B21:D21"/>
    <mergeCell ref="B18:D18"/>
  </mergeCells>
  <pageMargins left="0.61" right="0.27" top="0.73" bottom="0.46" header="0.33" footer="0.31496062992125984"/>
  <pageSetup paperSize="9" orientation="portrait" horizontalDpi="0" verticalDpi="0" r:id="rId1"/>
  <headerFooter>
    <oddHeader>&amp;Rდანართი 1
Приложение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5A990-5B4E-4964-B16A-2BDCBBA00F77}">
  <sheetPr>
    <pageSetUpPr fitToPage="1"/>
  </sheetPr>
  <dimension ref="A1:R880"/>
  <sheetViews>
    <sheetView view="pageBreakPreview" zoomScale="130" zoomScaleNormal="120" zoomScaleSheetLayoutView="130" workbookViewId="0">
      <selection activeCell="O876" sqref="O876"/>
    </sheetView>
  </sheetViews>
  <sheetFormatPr defaultRowHeight="12.75" x14ac:dyDescent="0.25"/>
  <cols>
    <col min="1" max="1" width="8" style="2" customWidth="1"/>
    <col min="2" max="2" width="2.28515625" style="2" customWidth="1"/>
    <col min="3" max="3" width="10.85546875" style="2" customWidth="1"/>
    <col min="4" max="4" width="25.85546875" style="2" customWidth="1"/>
    <col min="5" max="5" width="8" style="2" customWidth="1"/>
    <col min="6" max="6" width="20" style="2" customWidth="1"/>
    <col min="7" max="7" width="2.7109375" style="2" customWidth="1"/>
    <col min="8" max="8" width="11.42578125" style="111" customWidth="1"/>
    <col min="9" max="9" width="10.140625" style="241" customWidth="1"/>
    <col min="10" max="10" width="11.5703125" style="112" customWidth="1"/>
    <col min="11" max="11" width="12.85546875" style="25" hidden="1" customWidth="1"/>
    <col min="12" max="12" width="11.5703125" style="25" hidden="1" customWidth="1"/>
    <col min="13" max="13" width="13.5703125" style="25" hidden="1" customWidth="1"/>
    <col min="14" max="14" width="13.42578125" style="25" hidden="1" customWidth="1"/>
    <col min="15" max="15" width="13.140625" style="113" customWidth="1"/>
    <col min="16" max="16384" width="9.140625" style="2"/>
  </cols>
  <sheetData>
    <row r="1" spans="1:15" ht="29.25" customHeight="1" x14ac:dyDescent="0.25">
      <c r="A1" s="1"/>
      <c r="B1" s="1"/>
      <c r="C1" s="415"/>
      <c r="D1" s="415"/>
      <c r="E1" s="416" t="s">
        <v>0</v>
      </c>
      <c r="F1" s="417"/>
      <c r="H1" s="3" t="s">
        <v>1</v>
      </c>
      <c r="I1" s="222"/>
      <c r="J1" s="4"/>
      <c r="K1" s="5"/>
      <c r="L1" s="5"/>
      <c r="M1" s="5"/>
      <c r="N1" s="5"/>
      <c r="O1" s="4"/>
    </row>
    <row r="2" spans="1:15" x14ac:dyDescent="0.2">
      <c r="A2" s="1"/>
      <c r="B2" s="1"/>
      <c r="C2" s="1"/>
      <c r="D2" s="6" t="s">
        <v>1033</v>
      </c>
      <c r="E2" s="7"/>
      <c r="F2" s="8"/>
      <c r="G2" s="9"/>
      <c r="H2" s="10"/>
      <c r="I2" s="223"/>
      <c r="J2" s="12"/>
      <c r="K2" s="13"/>
      <c r="L2" s="13"/>
      <c r="M2" s="13"/>
      <c r="N2" s="13"/>
      <c r="O2" s="14"/>
    </row>
    <row r="3" spans="1:15" ht="29.25" customHeight="1" x14ac:dyDescent="0.25">
      <c r="A3" s="1"/>
      <c r="B3" s="1"/>
      <c r="C3" s="1"/>
      <c r="D3" s="1"/>
      <c r="E3" s="15" t="s">
        <v>2</v>
      </c>
      <c r="F3" s="16"/>
      <c r="G3" s="17"/>
      <c r="H3" s="11"/>
      <c r="I3" s="223"/>
      <c r="J3" s="12"/>
      <c r="K3" s="13"/>
      <c r="L3" s="13"/>
      <c r="M3" s="13"/>
      <c r="N3" s="13"/>
      <c r="O3" s="14"/>
    </row>
    <row r="4" spans="1:15" x14ac:dyDescent="0.25">
      <c r="A4" s="1"/>
      <c r="B4" s="1"/>
      <c r="C4" s="18" t="s">
        <v>3</v>
      </c>
      <c r="D4" s="1"/>
      <c r="E4" s="16"/>
      <c r="F4" s="19">
        <f>O876</f>
        <v>0</v>
      </c>
      <c r="G4" s="17"/>
      <c r="H4" s="20" t="s">
        <v>4</v>
      </c>
      <c r="I4" s="223"/>
      <c r="J4" s="12"/>
      <c r="K4" s="13"/>
      <c r="L4" s="13"/>
      <c r="M4" s="13"/>
      <c r="N4" s="13"/>
      <c r="O4" s="14"/>
    </row>
    <row r="5" spans="1:15" x14ac:dyDescent="0.25">
      <c r="A5" s="1"/>
      <c r="B5" s="1"/>
      <c r="C5" s="18" t="s">
        <v>5</v>
      </c>
      <c r="D5" s="1"/>
      <c r="E5" s="16"/>
      <c r="F5" s="19">
        <f>O868</f>
        <v>0</v>
      </c>
      <c r="G5" s="17"/>
      <c r="H5" s="20" t="s">
        <v>4</v>
      </c>
      <c r="I5" s="223"/>
      <c r="J5" s="12"/>
      <c r="K5" s="13"/>
      <c r="L5" s="13"/>
      <c r="M5" s="13"/>
      <c r="N5" s="13"/>
      <c r="O5" s="14"/>
    </row>
    <row r="6" spans="1:15" x14ac:dyDescent="0.25">
      <c r="A6" s="1"/>
      <c r="B6" s="1"/>
      <c r="C6" s="18" t="s">
        <v>6</v>
      </c>
      <c r="D6" s="1"/>
      <c r="E6" s="16"/>
      <c r="F6" s="19">
        <f>I872</f>
        <v>3992.2805400000007</v>
      </c>
      <c r="G6" s="17"/>
      <c r="H6" s="21" t="s">
        <v>7</v>
      </c>
      <c r="I6" s="223"/>
      <c r="J6" s="12"/>
      <c r="K6" s="13"/>
      <c r="L6" s="13"/>
      <c r="M6" s="13"/>
      <c r="N6" s="13"/>
      <c r="O6" s="14"/>
    </row>
    <row r="7" spans="1:15" ht="19.5" customHeight="1" x14ac:dyDescent="0.2">
      <c r="A7" s="22" t="s">
        <v>8</v>
      </c>
      <c r="B7" s="22"/>
      <c r="C7" s="22"/>
      <c r="D7" s="22"/>
      <c r="E7" s="22"/>
      <c r="F7" s="22"/>
      <c r="G7" s="22"/>
      <c r="H7" s="23"/>
      <c r="I7" s="224"/>
      <c r="J7" s="24"/>
      <c r="O7" s="26"/>
    </row>
    <row r="8" spans="1:15" ht="48" x14ac:dyDescent="0.25">
      <c r="A8" s="165" t="s">
        <v>9</v>
      </c>
      <c r="B8" s="166"/>
      <c r="C8" s="418" t="s">
        <v>10</v>
      </c>
      <c r="D8" s="419"/>
      <c r="E8" s="419"/>
      <c r="F8" s="419"/>
      <c r="G8" s="420"/>
      <c r="H8" s="167" t="s">
        <v>11</v>
      </c>
      <c r="I8" s="225" t="s">
        <v>12</v>
      </c>
      <c r="J8" s="168" t="s">
        <v>13</v>
      </c>
      <c r="K8" s="169" t="s">
        <v>14</v>
      </c>
      <c r="L8" s="169" t="s">
        <v>15</v>
      </c>
      <c r="M8" s="169" t="s">
        <v>16</v>
      </c>
      <c r="N8" s="169" t="s">
        <v>17</v>
      </c>
      <c r="O8" s="170" t="s">
        <v>18</v>
      </c>
    </row>
    <row r="9" spans="1:15" ht="11.25" customHeight="1" x14ac:dyDescent="0.25">
      <c r="A9" s="171">
        <v>1</v>
      </c>
      <c r="B9" s="28"/>
      <c r="C9" s="421">
        <v>2</v>
      </c>
      <c r="D9" s="422"/>
      <c r="E9" s="422"/>
      <c r="F9" s="422"/>
      <c r="G9" s="423"/>
      <c r="H9" s="29">
        <v>3</v>
      </c>
      <c r="I9" s="226">
        <v>4</v>
      </c>
      <c r="J9" s="317">
        <v>5</v>
      </c>
      <c r="K9" s="318"/>
      <c r="L9" s="318"/>
      <c r="M9" s="318"/>
      <c r="N9" s="318"/>
      <c r="O9" s="319">
        <v>6</v>
      </c>
    </row>
    <row r="10" spans="1:15" ht="14.25" customHeight="1" x14ac:dyDescent="0.2">
      <c r="A10" s="172"/>
      <c r="B10" s="173"/>
      <c r="C10" s="174" t="s">
        <v>19</v>
      </c>
      <c r="D10" s="173"/>
      <c r="E10" s="173"/>
      <c r="F10" s="173"/>
      <c r="G10" s="173"/>
      <c r="H10" s="175"/>
      <c r="I10" s="227"/>
      <c r="J10" s="176"/>
      <c r="K10" s="177"/>
      <c r="L10" s="177"/>
      <c r="M10" s="177"/>
      <c r="N10" s="177"/>
      <c r="O10" s="178"/>
    </row>
    <row r="11" spans="1:15" ht="12.75" customHeight="1" x14ac:dyDescent="0.25">
      <c r="A11" s="270" t="s">
        <v>20</v>
      </c>
      <c r="B11" s="271"/>
      <c r="C11" s="271"/>
      <c r="D11" s="271"/>
      <c r="E11" s="271"/>
      <c r="F11" s="271"/>
      <c r="G11" s="271"/>
      <c r="H11" s="272"/>
      <c r="I11" s="273"/>
      <c r="J11" s="274"/>
      <c r="K11" s="275"/>
      <c r="L11" s="275"/>
      <c r="M11" s="275"/>
      <c r="N11" s="275"/>
      <c r="O11" s="276"/>
    </row>
    <row r="12" spans="1:15" ht="39" customHeight="1" x14ac:dyDescent="0.25">
      <c r="A12" s="179">
        <v>54</v>
      </c>
      <c r="B12" s="33"/>
      <c r="C12" s="391" t="s">
        <v>21</v>
      </c>
      <c r="D12" s="392"/>
      <c r="E12" s="392"/>
      <c r="F12" s="392"/>
      <c r="G12" s="393"/>
      <c r="H12" s="34" t="s">
        <v>22</v>
      </c>
      <c r="I12" s="228">
        <v>2</v>
      </c>
      <c r="J12" s="36"/>
      <c r="K12" s="37"/>
      <c r="L12" s="37"/>
      <c r="M12" s="37"/>
      <c r="N12" s="37"/>
      <c r="O12" s="180"/>
    </row>
    <row r="13" spans="1:15" ht="12" customHeight="1" x14ac:dyDescent="0.2">
      <c r="A13" s="181"/>
      <c r="B13" s="39"/>
      <c r="C13" s="385" t="s">
        <v>23</v>
      </c>
      <c r="D13" s="386"/>
      <c r="E13" s="386"/>
      <c r="F13" s="386"/>
      <c r="G13" s="387"/>
      <c r="H13" s="40"/>
      <c r="I13" s="229"/>
      <c r="J13" s="42"/>
      <c r="K13" s="43"/>
      <c r="L13" s="43"/>
      <c r="M13" s="43"/>
      <c r="N13" s="43"/>
      <c r="O13" s="182"/>
    </row>
    <row r="14" spans="1:15" ht="11.25" customHeight="1" x14ac:dyDescent="0.2">
      <c r="A14" s="183" t="s">
        <v>24</v>
      </c>
      <c r="B14" s="39"/>
      <c r="C14" s="381" t="s">
        <v>14</v>
      </c>
      <c r="D14" s="382"/>
      <c r="E14" s="382"/>
      <c r="F14" s="382"/>
      <c r="G14" s="383"/>
      <c r="H14" s="40"/>
      <c r="I14" s="229"/>
      <c r="J14" s="45"/>
      <c r="K14" s="43"/>
      <c r="L14" s="43"/>
      <c r="M14" s="43"/>
      <c r="N14" s="43"/>
      <c r="O14" s="184"/>
    </row>
    <row r="15" spans="1:15" ht="12" customHeight="1" x14ac:dyDescent="0.2">
      <c r="A15" s="181"/>
      <c r="B15" s="39"/>
      <c r="C15" s="385" t="s">
        <v>25</v>
      </c>
      <c r="D15" s="386"/>
      <c r="E15" s="386"/>
      <c r="F15" s="386"/>
      <c r="G15" s="387"/>
      <c r="H15" s="40"/>
      <c r="I15" s="229"/>
      <c r="J15" s="45"/>
      <c r="K15" s="43"/>
      <c r="L15" s="43"/>
      <c r="M15" s="43"/>
      <c r="N15" s="43"/>
      <c r="O15" s="185"/>
    </row>
    <row r="16" spans="1:15" ht="27.75" customHeight="1" x14ac:dyDescent="0.25">
      <c r="A16" s="186">
        <v>56250</v>
      </c>
      <c r="B16" s="46"/>
      <c r="C16" s="378" t="s">
        <v>26</v>
      </c>
      <c r="D16" s="379"/>
      <c r="E16" s="379"/>
      <c r="F16" s="379"/>
      <c r="G16" s="380"/>
      <c r="H16" s="47" t="s">
        <v>27</v>
      </c>
      <c r="I16" s="230">
        <v>19.930599999999998</v>
      </c>
      <c r="J16" s="287"/>
      <c r="K16" s="43">
        <f>I16*J16</f>
        <v>0</v>
      </c>
      <c r="L16" s="43"/>
      <c r="M16" s="43"/>
      <c r="N16" s="43"/>
      <c r="O16" s="187">
        <f>SUM(K16:N16)</f>
        <v>0</v>
      </c>
    </row>
    <row r="17" spans="1:15" ht="11.25" customHeight="1" x14ac:dyDescent="0.2">
      <c r="A17" s="183" t="s">
        <v>28</v>
      </c>
      <c r="B17" s="39"/>
      <c r="C17" s="381" t="s">
        <v>15</v>
      </c>
      <c r="D17" s="382"/>
      <c r="E17" s="382"/>
      <c r="F17" s="382"/>
      <c r="G17" s="383"/>
      <c r="H17" s="40"/>
      <c r="I17" s="229"/>
      <c r="J17" s="45"/>
      <c r="K17" s="43"/>
      <c r="L17" s="43"/>
      <c r="M17" s="43"/>
      <c r="N17" s="43"/>
      <c r="O17" s="187"/>
    </row>
    <row r="18" spans="1:15" ht="12" customHeight="1" x14ac:dyDescent="0.2">
      <c r="A18" s="181"/>
      <c r="B18" s="39"/>
      <c r="C18" s="385" t="s">
        <v>29</v>
      </c>
      <c r="D18" s="386"/>
      <c r="E18" s="386"/>
      <c r="F18" s="386"/>
      <c r="G18" s="387"/>
      <c r="H18" s="40"/>
      <c r="I18" s="229"/>
      <c r="J18" s="45"/>
      <c r="K18" s="43"/>
      <c r="L18" s="43"/>
      <c r="M18" s="43"/>
      <c r="N18" s="43"/>
      <c r="O18" s="187"/>
    </row>
    <row r="19" spans="1:15" ht="27" customHeight="1" x14ac:dyDescent="0.25">
      <c r="A19" s="186">
        <v>56281</v>
      </c>
      <c r="B19" s="49"/>
      <c r="C19" s="375" t="s">
        <v>30</v>
      </c>
      <c r="D19" s="376"/>
      <c r="E19" s="376"/>
      <c r="F19" s="376"/>
      <c r="G19" s="377"/>
      <c r="H19" s="47" t="s">
        <v>31</v>
      </c>
      <c r="I19" s="230">
        <v>3.6564999999999999</v>
      </c>
      <c r="J19" s="287"/>
      <c r="K19" s="43"/>
      <c r="L19" s="43">
        <f>I19*J19</f>
        <v>0</v>
      </c>
      <c r="M19" s="43"/>
      <c r="N19" s="43"/>
      <c r="O19" s="187">
        <f>SUM(K19:N19)</f>
        <v>0</v>
      </c>
    </row>
    <row r="20" spans="1:15" ht="11.25" customHeight="1" x14ac:dyDescent="0.25">
      <c r="A20" s="186">
        <v>56282</v>
      </c>
      <c r="B20" s="49"/>
      <c r="C20" s="378" t="s">
        <v>32</v>
      </c>
      <c r="D20" s="379"/>
      <c r="E20" s="379"/>
      <c r="F20" s="379"/>
      <c r="G20" s="380"/>
      <c r="H20" s="47" t="s">
        <v>31</v>
      </c>
      <c r="I20" s="230">
        <v>0.20599999999999999</v>
      </c>
      <c r="J20" s="287"/>
      <c r="K20" s="43"/>
      <c r="L20" s="43">
        <f>I20*J20</f>
        <v>0</v>
      </c>
      <c r="M20" s="43"/>
      <c r="N20" s="43"/>
      <c r="O20" s="187">
        <f>SUM(K20:N20)</f>
        <v>0</v>
      </c>
    </row>
    <row r="21" spans="1:15" ht="11.25" customHeight="1" x14ac:dyDescent="0.2">
      <c r="A21" s="183" t="s">
        <v>33</v>
      </c>
      <c r="B21" s="39"/>
      <c r="C21" s="381" t="s">
        <v>16</v>
      </c>
      <c r="D21" s="382"/>
      <c r="E21" s="382"/>
      <c r="F21" s="382"/>
      <c r="G21" s="383"/>
      <c r="H21" s="40"/>
      <c r="I21" s="229"/>
      <c r="J21" s="51"/>
      <c r="K21" s="52"/>
      <c r="L21" s="52"/>
      <c r="M21" s="52"/>
      <c r="N21" s="52"/>
      <c r="O21" s="187"/>
    </row>
    <row r="22" spans="1:15" ht="11.25" customHeight="1" x14ac:dyDescent="0.25">
      <c r="A22" s="186">
        <v>56309</v>
      </c>
      <c r="B22" s="49"/>
      <c r="C22" s="378" t="s">
        <v>34</v>
      </c>
      <c r="D22" s="379"/>
      <c r="E22" s="379"/>
      <c r="F22" s="379"/>
      <c r="G22" s="380"/>
      <c r="H22" s="47" t="s">
        <v>35</v>
      </c>
      <c r="I22" s="230">
        <v>0.7</v>
      </c>
      <c r="J22" s="288"/>
      <c r="K22" s="52"/>
      <c r="L22" s="52"/>
      <c r="M22" s="52">
        <f>I22*J22</f>
        <v>0</v>
      </c>
      <c r="N22" s="52"/>
      <c r="O22" s="187">
        <f>SUM(K22:N22)</f>
        <v>0</v>
      </c>
    </row>
    <row r="23" spans="1:15" x14ac:dyDescent="0.25">
      <c r="A23" s="188">
        <v>55</v>
      </c>
      <c r="B23" s="55"/>
      <c r="C23" s="366" t="s">
        <v>36</v>
      </c>
      <c r="D23" s="367"/>
      <c r="E23" s="367"/>
      <c r="F23" s="367"/>
      <c r="G23" s="368"/>
      <c r="H23" s="56" t="s">
        <v>37</v>
      </c>
      <c r="I23" s="231">
        <v>2</v>
      </c>
      <c r="J23" s="289"/>
      <c r="K23" s="37"/>
      <c r="L23" s="37"/>
      <c r="M23" s="37"/>
      <c r="N23" s="37">
        <f>I23*J23</f>
        <v>0</v>
      </c>
      <c r="O23" s="189">
        <f>SUM(K23:N23)</f>
        <v>0</v>
      </c>
    </row>
    <row r="24" spans="1:15" ht="30" customHeight="1" x14ac:dyDescent="0.25">
      <c r="A24" s="179">
        <v>56</v>
      </c>
      <c r="B24" s="33"/>
      <c r="C24" s="388" t="s">
        <v>38</v>
      </c>
      <c r="D24" s="389"/>
      <c r="E24" s="389"/>
      <c r="F24" s="389"/>
      <c r="G24" s="390"/>
      <c r="H24" s="34" t="s">
        <v>22</v>
      </c>
      <c r="I24" s="228">
        <v>1</v>
      </c>
      <c r="J24" s="36"/>
      <c r="K24" s="37"/>
      <c r="L24" s="37"/>
      <c r="M24" s="37"/>
      <c r="N24" s="37"/>
      <c r="O24" s="180"/>
    </row>
    <row r="25" spans="1:15" ht="12" customHeight="1" x14ac:dyDescent="0.2">
      <c r="A25" s="181"/>
      <c r="B25" s="39"/>
      <c r="C25" s="385" t="s">
        <v>23</v>
      </c>
      <c r="D25" s="386"/>
      <c r="E25" s="386"/>
      <c r="F25" s="386"/>
      <c r="G25" s="387"/>
      <c r="H25" s="40"/>
      <c r="I25" s="229"/>
      <c r="J25" s="42"/>
      <c r="K25" s="43"/>
      <c r="L25" s="43"/>
      <c r="M25" s="43"/>
      <c r="N25" s="43"/>
      <c r="O25" s="182"/>
    </row>
    <row r="26" spans="1:15" ht="11.25" customHeight="1" x14ac:dyDescent="0.2">
      <c r="A26" s="183" t="s">
        <v>39</v>
      </c>
      <c r="B26" s="39"/>
      <c r="C26" s="381" t="s">
        <v>14</v>
      </c>
      <c r="D26" s="382"/>
      <c r="E26" s="382"/>
      <c r="F26" s="382"/>
      <c r="G26" s="383"/>
      <c r="H26" s="40"/>
      <c r="I26" s="229"/>
      <c r="J26" s="45"/>
      <c r="K26" s="43"/>
      <c r="L26" s="43"/>
      <c r="M26" s="43"/>
      <c r="N26" s="43"/>
      <c r="O26" s="184"/>
    </row>
    <row r="27" spans="1:15" ht="11.25" customHeight="1" x14ac:dyDescent="0.2">
      <c r="A27" s="181"/>
      <c r="B27" s="39"/>
      <c r="C27" s="385" t="s">
        <v>25</v>
      </c>
      <c r="D27" s="386"/>
      <c r="E27" s="386"/>
      <c r="F27" s="386"/>
      <c r="G27" s="387"/>
      <c r="H27" s="40"/>
      <c r="I27" s="229"/>
      <c r="J27" s="45"/>
      <c r="K27" s="43"/>
      <c r="L27" s="43"/>
      <c r="M27" s="43"/>
      <c r="N27" s="43"/>
      <c r="O27" s="185"/>
    </row>
    <row r="28" spans="1:15" ht="28.5" customHeight="1" x14ac:dyDescent="0.25">
      <c r="A28" s="186">
        <v>56980</v>
      </c>
      <c r="B28" s="46"/>
      <c r="C28" s="378" t="s">
        <v>26</v>
      </c>
      <c r="D28" s="379"/>
      <c r="E28" s="379"/>
      <c r="F28" s="379"/>
      <c r="G28" s="380"/>
      <c r="H28" s="47" t="s">
        <v>27</v>
      </c>
      <c r="I28" s="230">
        <v>7.3000999999999996</v>
      </c>
      <c r="J28" s="287"/>
      <c r="K28" s="43">
        <f>I28*J28</f>
        <v>0</v>
      </c>
      <c r="L28" s="43"/>
      <c r="M28" s="43"/>
      <c r="N28" s="43"/>
      <c r="O28" s="187">
        <f>SUM(K28:N28)</f>
        <v>0</v>
      </c>
    </row>
    <row r="29" spans="1:15" ht="11.25" customHeight="1" x14ac:dyDescent="0.2">
      <c r="A29" s="183" t="s">
        <v>40</v>
      </c>
      <c r="B29" s="39"/>
      <c r="C29" s="381" t="s">
        <v>15</v>
      </c>
      <c r="D29" s="382"/>
      <c r="E29" s="382"/>
      <c r="F29" s="382"/>
      <c r="G29" s="383"/>
      <c r="H29" s="40"/>
      <c r="I29" s="229"/>
      <c r="J29" s="45"/>
      <c r="K29" s="43"/>
      <c r="L29" s="43"/>
      <c r="M29" s="43"/>
      <c r="N29" s="43"/>
      <c r="O29" s="184"/>
    </row>
    <row r="30" spans="1:15" ht="12" customHeight="1" x14ac:dyDescent="0.2">
      <c r="A30" s="181"/>
      <c r="B30" s="39"/>
      <c r="C30" s="385" t="s">
        <v>29</v>
      </c>
      <c r="D30" s="386"/>
      <c r="E30" s="386"/>
      <c r="F30" s="386"/>
      <c r="G30" s="387"/>
      <c r="H30" s="40"/>
      <c r="I30" s="229"/>
      <c r="J30" s="45"/>
      <c r="K30" s="43"/>
      <c r="L30" s="43"/>
      <c r="M30" s="43"/>
      <c r="N30" s="43"/>
      <c r="O30" s="185"/>
    </row>
    <row r="31" spans="1:15" ht="26.25" customHeight="1" x14ac:dyDescent="0.25">
      <c r="A31" s="186">
        <v>57011</v>
      </c>
      <c r="B31" s="49"/>
      <c r="C31" s="384" t="s">
        <v>1038</v>
      </c>
      <c r="D31" s="376"/>
      <c r="E31" s="376"/>
      <c r="F31" s="376"/>
      <c r="G31" s="377"/>
      <c r="H31" s="47" t="s">
        <v>31</v>
      </c>
      <c r="I31" s="230">
        <v>1.0686249999999999</v>
      </c>
      <c r="J31" s="287"/>
      <c r="K31" s="43"/>
      <c r="L31" s="43">
        <f>I31*J31</f>
        <v>0</v>
      </c>
      <c r="M31" s="43"/>
      <c r="N31" s="43"/>
      <c r="O31" s="187">
        <f>SUM(K31:N31)</f>
        <v>0</v>
      </c>
    </row>
    <row r="32" spans="1:15" ht="11.25" customHeight="1" x14ac:dyDescent="0.25">
      <c r="A32" s="186">
        <v>57012</v>
      </c>
      <c r="B32" s="49"/>
      <c r="C32" s="378" t="s">
        <v>41</v>
      </c>
      <c r="D32" s="379"/>
      <c r="E32" s="379"/>
      <c r="F32" s="379"/>
      <c r="G32" s="380"/>
      <c r="H32" s="47" t="s">
        <v>31</v>
      </c>
      <c r="I32" s="230">
        <v>0.83687500000000004</v>
      </c>
      <c r="J32" s="288"/>
      <c r="K32" s="52"/>
      <c r="L32" s="43">
        <f>I32*J32</f>
        <v>0</v>
      </c>
      <c r="M32" s="43"/>
      <c r="N32" s="43"/>
      <c r="O32" s="187">
        <f>SUM(K32:N32)</f>
        <v>0</v>
      </c>
    </row>
    <row r="33" spans="1:15" ht="11.25" customHeight="1" x14ac:dyDescent="0.25">
      <c r="A33" s="186">
        <v>57013</v>
      </c>
      <c r="B33" s="49"/>
      <c r="C33" s="378" t="s">
        <v>32</v>
      </c>
      <c r="D33" s="379"/>
      <c r="E33" s="379"/>
      <c r="F33" s="379"/>
      <c r="G33" s="380"/>
      <c r="H33" s="47" t="s">
        <v>31</v>
      </c>
      <c r="I33" s="230">
        <v>3.8625E-2</v>
      </c>
      <c r="J33" s="287"/>
      <c r="K33" s="43"/>
      <c r="L33" s="43">
        <f>I33*J33</f>
        <v>0</v>
      </c>
      <c r="M33" s="43"/>
      <c r="N33" s="43"/>
      <c r="O33" s="187">
        <f>SUM(K33:N33)</f>
        <v>0</v>
      </c>
    </row>
    <row r="34" spans="1:15" ht="11.25" customHeight="1" x14ac:dyDescent="0.2">
      <c r="A34" s="183" t="s">
        <v>42</v>
      </c>
      <c r="B34" s="39"/>
      <c r="C34" s="381" t="s">
        <v>16</v>
      </c>
      <c r="D34" s="382"/>
      <c r="E34" s="382"/>
      <c r="F34" s="382"/>
      <c r="G34" s="383"/>
      <c r="H34" s="40"/>
      <c r="I34" s="229"/>
      <c r="J34" s="51"/>
      <c r="K34" s="52"/>
      <c r="L34" s="52"/>
      <c r="M34" s="52"/>
      <c r="N34" s="52"/>
      <c r="O34" s="184"/>
    </row>
    <row r="35" spans="1:15" ht="12" customHeight="1" x14ac:dyDescent="0.25">
      <c r="A35" s="186">
        <v>57040</v>
      </c>
      <c r="B35" s="49"/>
      <c r="C35" s="378" t="s">
        <v>43</v>
      </c>
      <c r="D35" s="379"/>
      <c r="E35" s="379"/>
      <c r="F35" s="379"/>
      <c r="G35" s="380"/>
      <c r="H35" s="40" t="s">
        <v>44</v>
      </c>
      <c r="I35" s="230">
        <v>1.2E-2</v>
      </c>
      <c r="J35" s="288"/>
      <c r="K35" s="52"/>
      <c r="L35" s="52"/>
      <c r="M35" s="52">
        <f>I35*J35</f>
        <v>0</v>
      </c>
      <c r="N35" s="52"/>
      <c r="O35" s="187">
        <f>SUM(K35:N35)</f>
        <v>0</v>
      </c>
    </row>
    <row r="36" spans="1:15" ht="12" customHeight="1" x14ac:dyDescent="0.25">
      <c r="A36" s="186">
        <v>57041</v>
      </c>
      <c r="B36" s="49"/>
      <c r="C36" s="378" t="s">
        <v>45</v>
      </c>
      <c r="D36" s="379"/>
      <c r="E36" s="379"/>
      <c r="F36" s="379"/>
      <c r="G36" s="380"/>
      <c r="H36" s="47" t="s">
        <v>35</v>
      </c>
      <c r="I36" s="230">
        <v>6.0000000000000001E-3</v>
      </c>
      <c r="J36" s="288"/>
      <c r="K36" s="52"/>
      <c r="L36" s="52"/>
      <c r="M36" s="52">
        <f t="shared" ref="M36:M37" si="0">I36*J36</f>
        <v>0</v>
      </c>
      <c r="N36" s="52"/>
      <c r="O36" s="187">
        <f>SUM(K36:N36)</f>
        <v>0</v>
      </c>
    </row>
    <row r="37" spans="1:15" ht="11.25" customHeight="1" x14ac:dyDescent="0.25">
      <c r="A37" s="186">
        <v>57042</v>
      </c>
      <c r="B37" s="49"/>
      <c r="C37" s="378" t="s">
        <v>46</v>
      </c>
      <c r="D37" s="379"/>
      <c r="E37" s="379"/>
      <c r="F37" s="379"/>
      <c r="G37" s="380"/>
      <c r="H37" s="47" t="s">
        <v>47</v>
      </c>
      <c r="I37" s="230">
        <v>2.3000000000000001E-4</v>
      </c>
      <c r="J37" s="287"/>
      <c r="K37" s="43"/>
      <c r="L37" s="43"/>
      <c r="M37" s="52">
        <f t="shared" si="0"/>
        <v>0</v>
      </c>
      <c r="N37" s="52"/>
      <c r="O37" s="187">
        <f>SUM(K37:N37)</f>
        <v>0</v>
      </c>
    </row>
    <row r="38" spans="1:15" ht="25.5" customHeight="1" x14ac:dyDescent="0.25">
      <c r="A38" s="188">
        <v>57</v>
      </c>
      <c r="B38" s="55"/>
      <c r="C38" s="397" t="s">
        <v>48</v>
      </c>
      <c r="D38" s="398"/>
      <c r="E38" s="398"/>
      <c r="F38" s="398"/>
      <c r="G38" s="399"/>
      <c r="H38" s="56" t="s">
        <v>37</v>
      </c>
      <c r="I38" s="231">
        <v>1</v>
      </c>
      <c r="J38" s="289"/>
      <c r="K38" s="37"/>
      <c r="L38" s="37"/>
      <c r="M38" s="37"/>
      <c r="N38" s="37">
        <f>I38*J38</f>
        <v>0</v>
      </c>
      <c r="O38" s="189">
        <f>SUM(K38:N38)</f>
        <v>0</v>
      </c>
    </row>
    <row r="39" spans="1:15" ht="28.5" customHeight="1" x14ac:dyDescent="0.25">
      <c r="A39" s="179">
        <v>58</v>
      </c>
      <c r="B39" s="33"/>
      <c r="C39" s="391" t="s">
        <v>49</v>
      </c>
      <c r="D39" s="392"/>
      <c r="E39" s="392"/>
      <c r="F39" s="392"/>
      <c r="G39" s="393"/>
      <c r="H39" s="34" t="s">
        <v>22</v>
      </c>
      <c r="I39" s="228">
        <v>1</v>
      </c>
      <c r="J39" s="36"/>
      <c r="K39" s="37"/>
      <c r="L39" s="37"/>
      <c r="M39" s="37"/>
      <c r="N39" s="37"/>
      <c r="O39" s="180"/>
    </row>
    <row r="40" spans="1:15" x14ac:dyDescent="0.2">
      <c r="A40" s="181"/>
      <c r="B40" s="39"/>
      <c r="C40" s="385" t="s">
        <v>23</v>
      </c>
      <c r="D40" s="386"/>
      <c r="E40" s="386"/>
      <c r="F40" s="386"/>
      <c r="G40" s="387"/>
      <c r="H40" s="40"/>
      <c r="I40" s="229"/>
      <c r="J40" s="42"/>
      <c r="K40" s="43"/>
      <c r="L40" s="43"/>
      <c r="M40" s="43"/>
      <c r="N40" s="43"/>
      <c r="O40" s="182"/>
    </row>
    <row r="41" spans="1:15" x14ac:dyDescent="0.2">
      <c r="A41" s="183" t="s">
        <v>50</v>
      </c>
      <c r="B41" s="39"/>
      <c r="C41" s="381" t="s">
        <v>14</v>
      </c>
      <c r="D41" s="382"/>
      <c r="E41" s="382"/>
      <c r="F41" s="382"/>
      <c r="G41" s="383"/>
      <c r="H41" s="40"/>
      <c r="I41" s="229"/>
      <c r="J41" s="45"/>
      <c r="K41" s="43"/>
      <c r="L41" s="43"/>
      <c r="M41" s="43"/>
      <c r="N41" s="43"/>
      <c r="O41" s="184"/>
    </row>
    <row r="42" spans="1:15" x14ac:dyDescent="0.2">
      <c r="A42" s="181"/>
      <c r="B42" s="39"/>
      <c r="C42" s="385" t="s">
        <v>25</v>
      </c>
      <c r="D42" s="386"/>
      <c r="E42" s="386"/>
      <c r="F42" s="386"/>
      <c r="G42" s="387"/>
      <c r="H42" s="40"/>
      <c r="I42" s="229"/>
      <c r="J42" s="45"/>
      <c r="K42" s="43"/>
      <c r="L42" s="43"/>
      <c r="M42" s="43"/>
      <c r="N42" s="43"/>
      <c r="O42" s="185"/>
    </row>
    <row r="43" spans="1:15" ht="27" customHeight="1" x14ac:dyDescent="0.25">
      <c r="A43" s="186">
        <v>57711</v>
      </c>
      <c r="B43" s="46"/>
      <c r="C43" s="378" t="s">
        <v>26</v>
      </c>
      <c r="D43" s="379"/>
      <c r="E43" s="379"/>
      <c r="F43" s="379"/>
      <c r="G43" s="380"/>
      <c r="H43" s="47" t="s">
        <v>27</v>
      </c>
      <c r="I43" s="230">
        <v>7.1585000000000001</v>
      </c>
      <c r="J43" s="287"/>
      <c r="K43" s="43">
        <f>I43*J43</f>
        <v>0</v>
      </c>
      <c r="L43" s="43"/>
      <c r="M43" s="43"/>
      <c r="N43" s="43"/>
      <c r="O43" s="187">
        <f>SUM(K43:N43)</f>
        <v>0</v>
      </c>
    </row>
    <row r="44" spans="1:15" x14ac:dyDescent="0.2">
      <c r="A44" s="183" t="s">
        <v>51</v>
      </c>
      <c r="B44" s="39"/>
      <c r="C44" s="381" t="s">
        <v>15</v>
      </c>
      <c r="D44" s="382"/>
      <c r="E44" s="382"/>
      <c r="F44" s="382"/>
      <c r="G44" s="383"/>
      <c r="H44" s="40"/>
      <c r="I44" s="229"/>
      <c r="J44" s="45"/>
      <c r="K44" s="43"/>
      <c r="L44" s="43"/>
      <c r="M44" s="43"/>
      <c r="N44" s="43"/>
      <c r="O44" s="184"/>
    </row>
    <row r="45" spans="1:15" x14ac:dyDescent="0.2">
      <c r="A45" s="181"/>
      <c r="B45" s="39"/>
      <c r="C45" s="385" t="s">
        <v>29</v>
      </c>
      <c r="D45" s="386"/>
      <c r="E45" s="386"/>
      <c r="F45" s="386"/>
      <c r="G45" s="387"/>
      <c r="H45" s="40"/>
      <c r="I45" s="229"/>
      <c r="J45" s="45"/>
      <c r="K45" s="43"/>
      <c r="L45" s="43"/>
      <c r="M45" s="43"/>
      <c r="N45" s="43"/>
      <c r="O45" s="185"/>
    </row>
    <row r="46" spans="1:15" ht="28.5" customHeight="1" x14ac:dyDescent="0.25">
      <c r="A46" s="186">
        <v>57742</v>
      </c>
      <c r="B46" s="49"/>
      <c r="C46" s="378" t="s">
        <v>52</v>
      </c>
      <c r="D46" s="379"/>
      <c r="E46" s="379"/>
      <c r="F46" s="379"/>
      <c r="G46" s="380"/>
      <c r="H46" s="47" t="s">
        <v>31</v>
      </c>
      <c r="I46" s="230">
        <v>0.96562499999999996</v>
      </c>
      <c r="J46" s="287"/>
      <c r="K46" s="43"/>
      <c r="L46" s="43">
        <f>I46*J46</f>
        <v>0</v>
      </c>
      <c r="M46" s="43"/>
      <c r="N46" s="43"/>
      <c r="O46" s="187">
        <f>SUM(K46:N46)</f>
        <v>0</v>
      </c>
    </row>
    <row r="47" spans="1:15" x14ac:dyDescent="0.25">
      <c r="A47" s="186">
        <v>57743</v>
      </c>
      <c r="B47" s="49"/>
      <c r="C47" s="378" t="s">
        <v>41</v>
      </c>
      <c r="D47" s="379"/>
      <c r="E47" s="379"/>
      <c r="F47" s="379"/>
      <c r="G47" s="380"/>
      <c r="H47" s="47" t="s">
        <v>31</v>
      </c>
      <c r="I47" s="230">
        <v>0.83687500000000004</v>
      </c>
      <c r="J47" s="288"/>
      <c r="K47" s="52"/>
      <c r="L47" s="43">
        <f>I47*J47</f>
        <v>0</v>
      </c>
      <c r="M47" s="43"/>
      <c r="N47" s="43"/>
      <c r="O47" s="187">
        <f>SUM(K47:N47)</f>
        <v>0</v>
      </c>
    </row>
    <row r="48" spans="1:15" x14ac:dyDescent="0.25">
      <c r="A48" s="186">
        <v>57744</v>
      </c>
      <c r="B48" s="49"/>
      <c r="C48" s="378" t="s">
        <v>32</v>
      </c>
      <c r="D48" s="379"/>
      <c r="E48" s="379"/>
      <c r="F48" s="379"/>
      <c r="G48" s="380"/>
      <c r="H48" s="47" t="s">
        <v>31</v>
      </c>
      <c r="I48" s="230">
        <v>2.5749999999999999E-2</v>
      </c>
      <c r="J48" s="287"/>
      <c r="K48" s="43"/>
      <c r="L48" s="43">
        <f>I48*J48</f>
        <v>0</v>
      </c>
      <c r="M48" s="43"/>
      <c r="N48" s="43"/>
      <c r="O48" s="187">
        <f>SUM(K48:N48)</f>
        <v>0</v>
      </c>
    </row>
    <row r="49" spans="1:15" x14ac:dyDescent="0.2">
      <c r="A49" s="183" t="s">
        <v>53</v>
      </c>
      <c r="B49" s="39"/>
      <c r="C49" s="381" t="s">
        <v>16</v>
      </c>
      <c r="D49" s="382"/>
      <c r="E49" s="382"/>
      <c r="F49" s="382"/>
      <c r="G49" s="383"/>
      <c r="H49" s="40"/>
      <c r="I49" s="229"/>
      <c r="J49" s="45"/>
      <c r="K49" s="43"/>
      <c r="L49" s="43"/>
      <c r="M49" s="43"/>
      <c r="N49" s="43"/>
      <c r="O49" s="184"/>
    </row>
    <row r="50" spans="1:15" ht="27" customHeight="1" x14ac:dyDescent="0.25">
      <c r="A50" s="186">
        <v>57770</v>
      </c>
      <c r="B50" s="49"/>
      <c r="C50" s="384" t="s">
        <v>1039</v>
      </c>
      <c r="D50" s="376"/>
      <c r="E50" s="376"/>
      <c r="F50" s="376"/>
      <c r="G50" s="377"/>
      <c r="H50" s="47" t="s">
        <v>35</v>
      </c>
      <c r="I50" s="230">
        <v>0.43</v>
      </c>
      <c r="J50" s="287"/>
      <c r="K50" s="43"/>
      <c r="L50" s="43"/>
      <c r="M50" s="52">
        <f>I50*J50</f>
        <v>0</v>
      </c>
      <c r="N50" s="52"/>
      <c r="O50" s="187">
        <f>SUM(K50:N50)</f>
        <v>0</v>
      </c>
    </row>
    <row r="51" spans="1:15" ht="14.25" x14ac:dyDescent="0.25">
      <c r="A51" s="186">
        <v>57771</v>
      </c>
      <c r="B51" s="49"/>
      <c r="C51" s="378" t="s">
        <v>55</v>
      </c>
      <c r="D51" s="379"/>
      <c r="E51" s="379"/>
      <c r="F51" s="379"/>
      <c r="G51" s="380"/>
      <c r="H51" s="40" t="s">
        <v>44</v>
      </c>
      <c r="I51" s="230">
        <v>0.2</v>
      </c>
      <c r="J51" s="287"/>
      <c r="K51" s="43"/>
      <c r="L51" s="43"/>
      <c r="M51" s="52">
        <f t="shared" ref="M51:M52" si="1">I51*J51</f>
        <v>0</v>
      </c>
      <c r="N51" s="52"/>
      <c r="O51" s="187">
        <f>SUM(K51:N51)</f>
        <v>0</v>
      </c>
    </row>
    <row r="52" spans="1:15" ht="14.25" x14ac:dyDescent="0.25">
      <c r="A52" s="186">
        <v>57772</v>
      </c>
      <c r="B52" s="49"/>
      <c r="C52" s="378" t="s">
        <v>43</v>
      </c>
      <c r="D52" s="379"/>
      <c r="E52" s="379"/>
      <c r="F52" s="379"/>
      <c r="G52" s="380"/>
      <c r="H52" s="40" t="s">
        <v>44</v>
      </c>
      <c r="I52" s="230">
        <v>0.04</v>
      </c>
      <c r="J52" s="288"/>
      <c r="K52" s="52"/>
      <c r="L52" s="52"/>
      <c r="M52" s="52">
        <f t="shared" si="1"/>
        <v>0</v>
      </c>
      <c r="N52" s="52"/>
      <c r="O52" s="187">
        <f>SUM(K52:N52)</f>
        <v>0</v>
      </c>
    </row>
    <row r="53" spans="1:15" x14ac:dyDescent="0.25">
      <c r="A53" s="186">
        <v>57773</v>
      </c>
      <c r="B53" s="49"/>
      <c r="C53" s="378" t="s">
        <v>45</v>
      </c>
      <c r="D53" s="379"/>
      <c r="E53" s="379"/>
      <c r="F53" s="379"/>
      <c r="G53" s="380"/>
      <c r="H53" s="47" t="s">
        <v>35</v>
      </c>
      <c r="I53" s="230">
        <v>4.0000000000000001E-3</v>
      </c>
      <c r="J53" s="288"/>
      <c r="K53" s="52"/>
      <c r="L53" s="52"/>
      <c r="M53" s="52">
        <f>I53*J53</f>
        <v>0</v>
      </c>
      <c r="N53" s="52"/>
      <c r="O53" s="187">
        <f>SUM(K53:N53)</f>
        <v>0</v>
      </c>
    </row>
    <row r="54" spans="1:15" ht="27.75" customHeight="1" x14ac:dyDescent="0.25">
      <c r="A54" s="188">
        <v>59</v>
      </c>
      <c r="B54" s="55"/>
      <c r="C54" s="366" t="s">
        <v>116</v>
      </c>
      <c r="D54" s="398"/>
      <c r="E54" s="398"/>
      <c r="F54" s="398"/>
      <c r="G54" s="399"/>
      <c r="H54" s="56" t="s">
        <v>37</v>
      </c>
      <c r="I54" s="231">
        <v>1</v>
      </c>
      <c r="J54" s="289"/>
      <c r="K54" s="37"/>
      <c r="L54" s="37"/>
      <c r="M54" s="37"/>
      <c r="N54" s="37">
        <f>I54*J54</f>
        <v>0</v>
      </c>
      <c r="O54" s="189">
        <f>SUM(K54:N54)</f>
        <v>0</v>
      </c>
    </row>
    <row r="55" spans="1:15" x14ac:dyDescent="0.25">
      <c r="A55" s="179">
        <v>60</v>
      </c>
      <c r="B55" s="33"/>
      <c r="C55" s="388" t="s">
        <v>57</v>
      </c>
      <c r="D55" s="389"/>
      <c r="E55" s="389"/>
      <c r="F55" s="389"/>
      <c r="G55" s="390"/>
      <c r="H55" s="34" t="s">
        <v>22</v>
      </c>
      <c r="I55" s="228">
        <v>9</v>
      </c>
      <c r="J55" s="36"/>
      <c r="K55" s="37"/>
      <c r="L55" s="37"/>
      <c r="M55" s="37"/>
      <c r="N55" s="37"/>
      <c r="O55" s="180"/>
    </row>
    <row r="56" spans="1:15" ht="11.25" customHeight="1" x14ac:dyDescent="0.2">
      <c r="A56" s="181"/>
      <c r="B56" s="39"/>
      <c r="C56" s="385" t="s">
        <v>23</v>
      </c>
      <c r="D56" s="386"/>
      <c r="E56" s="386"/>
      <c r="F56" s="386"/>
      <c r="G56" s="387"/>
      <c r="H56" s="40"/>
      <c r="I56" s="229"/>
      <c r="J56" s="42"/>
      <c r="K56" s="43"/>
      <c r="L56" s="43"/>
      <c r="M56" s="43"/>
      <c r="N56" s="43"/>
      <c r="O56" s="182"/>
    </row>
    <row r="57" spans="1:15" ht="12" customHeight="1" x14ac:dyDescent="0.2">
      <c r="A57" s="183" t="s">
        <v>58</v>
      </c>
      <c r="B57" s="39"/>
      <c r="C57" s="381" t="s">
        <v>14</v>
      </c>
      <c r="D57" s="382"/>
      <c r="E57" s="382"/>
      <c r="F57" s="382"/>
      <c r="G57" s="383"/>
      <c r="H57" s="40"/>
      <c r="I57" s="229"/>
      <c r="J57" s="45"/>
      <c r="K57" s="43"/>
      <c r="L57" s="43"/>
      <c r="M57" s="43"/>
      <c r="N57" s="43"/>
      <c r="O57" s="184"/>
    </row>
    <row r="58" spans="1:15" ht="11.25" customHeight="1" x14ac:dyDescent="0.2">
      <c r="A58" s="181"/>
      <c r="B58" s="39"/>
      <c r="C58" s="385" t="s">
        <v>25</v>
      </c>
      <c r="D58" s="386"/>
      <c r="E58" s="386"/>
      <c r="F58" s="386"/>
      <c r="G58" s="387"/>
      <c r="H58" s="40"/>
      <c r="I58" s="229"/>
      <c r="J58" s="45"/>
      <c r="K58" s="43"/>
      <c r="L58" s="43"/>
      <c r="M58" s="43"/>
      <c r="N58" s="43"/>
      <c r="O58" s="185"/>
    </row>
    <row r="59" spans="1:15" ht="30.75" customHeight="1" x14ac:dyDescent="0.25">
      <c r="A59" s="186">
        <v>58441</v>
      </c>
      <c r="B59" s="46"/>
      <c r="C59" s="378" t="s">
        <v>59</v>
      </c>
      <c r="D59" s="379"/>
      <c r="E59" s="379"/>
      <c r="F59" s="379"/>
      <c r="G59" s="380"/>
      <c r="H59" s="47" t="s">
        <v>27</v>
      </c>
      <c r="I59" s="230">
        <v>11.934900000000001</v>
      </c>
      <c r="J59" s="287"/>
      <c r="K59" s="43">
        <f>I59*J59</f>
        <v>0</v>
      </c>
      <c r="L59" s="43"/>
      <c r="M59" s="43"/>
      <c r="N59" s="43"/>
      <c r="O59" s="187">
        <f>SUM(K59:N59)</f>
        <v>0</v>
      </c>
    </row>
    <row r="60" spans="1:15" ht="11.25" customHeight="1" x14ac:dyDescent="0.2">
      <c r="A60" s="183" t="s">
        <v>60</v>
      </c>
      <c r="B60" s="39"/>
      <c r="C60" s="381" t="s">
        <v>16</v>
      </c>
      <c r="D60" s="382"/>
      <c r="E60" s="382"/>
      <c r="F60" s="382"/>
      <c r="G60" s="383"/>
      <c r="H60" s="40"/>
      <c r="I60" s="229"/>
      <c r="J60" s="51"/>
      <c r="K60" s="52"/>
      <c r="L60" s="52"/>
      <c r="M60" s="52"/>
      <c r="N60" s="52"/>
      <c r="O60" s="184"/>
    </row>
    <row r="61" spans="1:15" ht="12" customHeight="1" x14ac:dyDescent="0.25">
      <c r="A61" s="186">
        <v>58472</v>
      </c>
      <c r="B61" s="49"/>
      <c r="C61" s="378" t="s">
        <v>61</v>
      </c>
      <c r="D61" s="379"/>
      <c r="E61" s="379"/>
      <c r="F61" s="379"/>
      <c r="G61" s="380"/>
      <c r="H61" s="47" t="s">
        <v>35</v>
      </c>
      <c r="I61" s="230">
        <v>0.378</v>
      </c>
      <c r="J61" s="287"/>
      <c r="K61" s="43"/>
      <c r="L61" s="43"/>
      <c r="M61" s="52">
        <f>I61*J61</f>
        <v>0</v>
      </c>
      <c r="N61" s="52"/>
      <c r="O61" s="187">
        <f t="shared" ref="O61:O67" si="2">SUM(K61:N61)</f>
        <v>0</v>
      </c>
    </row>
    <row r="62" spans="1:15" ht="12.75" customHeight="1" x14ac:dyDescent="0.25">
      <c r="A62" s="188">
        <v>61</v>
      </c>
      <c r="B62" s="55"/>
      <c r="C62" s="366" t="s">
        <v>62</v>
      </c>
      <c r="D62" s="367"/>
      <c r="E62" s="367"/>
      <c r="F62" s="367"/>
      <c r="G62" s="368"/>
      <c r="H62" s="56" t="s">
        <v>37</v>
      </c>
      <c r="I62" s="231">
        <v>2</v>
      </c>
      <c r="J62" s="289"/>
      <c r="K62" s="37"/>
      <c r="L62" s="37"/>
      <c r="M62" s="37"/>
      <c r="N62" s="37">
        <f t="shared" ref="N62:N67" si="3">I62*J62</f>
        <v>0</v>
      </c>
      <c r="O62" s="189">
        <f t="shared" si="2"/>
        <v>0</v>
      </c>
    </row>
    <row r="63" spans="1:15" ht="25.5" customHeight="1" x14ac:dyDescent="0.25">
      <c r="A63" s="188">
        <v>62</v>
      </c>
      <c r="B63" s="55"/>
      <c r="C63" s="397" t="s">
        <v>63</v>
      </c>
      <c r="D63" s="398"/>
      <c r="E63" s="398"/>
      <c r="F63" s="398"/>
      <c r="G63" s="399"/>
      <c r="H63" s="56" t="s">
        <v>37</v>
      </c>
      <c r="I63" s="231">
        <v>1</v>
      </c>
      <c r="J63" s="289"/>
      <c r="K63" s="37"/>
      <c r="L63" s="37"/>
      <c r="M63" s="37"/>
      <c r="N63" s="37">
        <f t="shared" si="3"/>
        <v>0</v>
      </c>
      <c r="O63" s="189">
        <f t="shared" si="2"/>
        <v>0</v>
      </c>
    </row>
    <row r="64" spans="1:15" ht="25.5" customHeight="1" x14ac:dyDescent="0.25">
      <c r="A64" s="188">
        <v>63</v>
      </c>
      <c r="B64" s="55"/>
      <c r="C64" s="397" t="s">
        <v>64</v>
      </c>
      <c r="D64" s="398"/>
      <c r="E64" s="398"/>
      <c r="F64" s="398"/>
      <c r="G64" s="399"/>
      <c r="H64" s="56" t="s">
        <v>37</v>
      </c>
      <c r="I64" s="231">
        <v>2</v>
      </c>
      <c r="J64" s="289"/>
      <c r="K64" s="37"/>
      <c r="L64" s="37"/>
      <c r="M64" s="37"/>
      <c r="N64" s="37">
        <f t="shared" si="3"/>
        <v>0</v>
      </c>
      <c r="O64" s="189">
        <f t="shared" si="2"/>
        <v>0</v>
      </c>
    </row>
    <row r="65" spans="1:15" ht="12.75" customHeight="1" x14ac:dyDescent="0.25">
      <c r="A65" s="188">
        <v>64</v>
      </c>
      <c r="B65" s="55"/>
      <c r="C65" s="366" t="s">
        <v>65</v>
      </c>
      <c r="D65" s="367"/>
      <c r="E65" s="367"/>
      <c r="F65" s="367"/>
      <c r="G65" s="368"/>
      <c r="H65" s="56" t="s">
        <v>37</v>
      </c>
      <c r="I65" s="231">
        <v>2</v>
      </c>
      <c r="J65" s="289"/>
      <c r="K65" s="37"/>
      <c r="L65" s="37"/>
      <c r="M65" s="37"/>
      <c r="N65" s="37">
        <f t="shared" si="3"/>
        <v>0</v>
      </c>
      <c r="O65" s="189">
        <f t="shared" si="2"/>
        <v>0</v>
      </c>
    </row>
    <row r="66" spans="1:15" ht="12.75" customHeight="1" x14ac:dyDescent="0.25">
      <c r="A66" s="188">
        <v>65</v>
      </c>
      <c r="B66" s="55"/>
      <c r="C66" s="366" t="s">
        <v>66</v>
      </c>
      <c r="D66" s="367"/>
      <c r="E66" s="367"/>
      <c r="F66" s="367"/>
      <c r="G66" s="368"/>
      <c r="H66" s="56" t="s">
        <v>37</v>
      </c>
      <c r="I66" s="231">
        <v>1</v>
      </c>
      <c r="J66" s="289"/>
      <c r="K66" s="37"/>
      <c r="L66" s="37"/>
      <c r="M66" s="37"/>
      <c r="N66" s="37">
        <f t="shared" si="3"/>
        <v>0</v>
      </c>
      <c r="O66" s="189">
        <f t="shared" si="2"/>
        <v>0</v>
      </c>
    </row>
    <row r="67" spans="1:15" ht="25.5" customHeight="1" x14ac:dyDescent="0.25">
      <c r="A67" s="188">
        <v>66</v>
      </c>
      <c r="B67" s="55"/>
      <c r="C67" s="397" t="s">
        <v>67</v>
      </c>
      <c r="D67" s="398"/>
      <c r="E67" s="398"/>
      <c r="F67" s="398"/>
      <c r="G67" s="399"/>
      <c r="H67" s="56" t="s">
        <v>37</v>
      </c>
      <c r="I67" s="231">
        <v>1</v>
      </c>
      <c r="J67" s="289"/>
      <c r="K67" s="37"/>
      <c r="L67" s="37"/>
      <c r="M67" s="37"/>
      <c r="N67" s="37">
        <f t="shared" si="3"/>
        <v>0</v>
      </c>
      <c r="O67" s="189">
        <f t="shared" si="2"/>
        <v>0</v>
      </c>
    </row>
    <row r="68" spans="1:15" ht="12.75" customHeight="1" x14ac:dyDescent="0.25">
      <c r="A68" s="270" t="s">
        <v>68</v>
      </c>
      <c r="B68" s="277"/>
      <c r="C68" s="277"/>
      <c r="D68" s="277"/>
      <c r="E68" s="277"/>
      <c r="F68" s="277"/>
      <c r="G68" s="277"/>
      <c r="H68" s="278"/>
      <c r="I68" s="279"/>
      <c r="J68" s="280"/>
      <c r="K68" s="281"/>
      <c r="L68" s="281"/>
      <c r="M68" s="281"/>
      <c r="N68" s="281"/>
      <c r="O68" s="282"/>
    </row>
    <row r="69" spans="1:15" ht="29.1" customHeight="1" x14ac:dyDescent="0.25">
      <c r="A69" s="179">
        <v>67</v>
      </c>
      <c r="B69" s="33"/>
      <c r="C69" s="388" t="s">
        <v>69</v>
      </c>
      <c r="D69" s="389"/>
      <c r="E69" s="389"/>
      <c r="F69" s="389"/>
      <c r="G69" s="390"/>
      <c r="H69" s="34" t="s">
        <v>22</v>
      </c>
      <c r="I69" s="228">
        <v>9</v>
      </c>
      <c r="J69" s="36"/>
      <c r="K69" s="37"/>
      <c r="L69" s="37"/>
      <c r="M69" s="37"/>
      <c r="N69" s="37"/>
      <c r="O69" s="180"/>
    </row>
    <row r="70" spans="1:15" ht="11.25" customHeight="1" x14ac:dyDescent="0.2">
      <c r="A70" s="181"/>
      <c r="B70" s="39"/>
      <c r="C70" s="385" t="s">
        <v>23</v>
      </c>
      <c r="D70" s="386"/>
      <c r="E70" s="386"/>
      <c r="F70" s="386"/>
      <c r="G70" s="387"/>
      <c r="H70" s="40"/>
      <c r="I70" s="229"/>
      <c r="J70" s="42"/>
      <c r="K70" s="43"/>
      <c r="L70" s="43"/>
      <c r="M70" s="43"/>
      <c r="N70" s="43"/>
      <c r="O70" s="182"/>
    </row>
    <row r="71" spans="1:15" ht="12" customHeight="1" x14ac:dyDescent="0.2">
      <c r="A71" s="183" t="s">
        <v>70</v>
      </c>
      <c r="B71" s="39"/>
      <c r="C71" s="381" t="s">
        <v>14</v>
      </c>
      <c r="D71" s="382"/>
      <c r="E71" s="382"/>
      <c r="F71" s="382"/>
      <c r="G71" s="383"/>
      <c r="H71" s="40"/>
      <c r="I71" s="229"/>
      <c r="J71" s="45"/>
      <c r="K71" s="43"/>
      <c r="L71" s="43"/>
      <c r="M71" s="43"/>
      <c r="N71" s="43"/>
      <c r="O71" s="184"/>
    </row>
    <row r="72" spans="1:15" ht="11.25" customHeight="1" x14ac:dyDescent="0.2">
      <c r="A72" s="181"/>
      <c r="B72" s="39"/>
      <c r="C72" s="385" t="s">
        <v>25</v>
      </c>
      <c r="D72" s="386"/>
      <c r="E72" s="386"/>
      <c r="F72" s="386"/>
      <c r="G72" s="387"/>
      <c r="H72" s="40"/>
      <c r="I72" s="229"/>
      <c r="J72" s="45"/>
      <c r="K72" s="43"/>
      <c r="L72" s="43"/>
      <c r="M72" s="43"/>
      <c r="N72" s="43"/>
      <c r="O72" s="185"/>
    </row>
    <row r="73" spans="1:15" ht="27" customHeight="1" x14ac:dyDescent="0.25">
      <c r="A73" s="186">
        <v>60998</v>
      </c>
      <c r="B73" s="46"/>
      <c r="C73" s="378" t="s">
        <v>26</v>
      </c>
      <c r="D73" s="379"/>
      <c r="E73" s="379"/>
      <c r="F73" s="379"/>
      <c r="G73" s="380"/>
      <c r="H73" s="47" t="s">
        <v>27</v>
      </c>
      <c r="I73" s="230">
        <v>114.94799999999999</v>
      </c>
      <c r="J73" s="287"/>
      <c r="K73" s="43">
        <f>I73*J73</f>
        <v>0</v>
      </c>
      <c r="L73" s="43"/>
      <c r="M73" s="43"/>
      <c r="N73" s="43"/>
      <c r="O73" s="187">
        <f>SUM(K73:N73)</f>
        <v>0</v>
      </c>
    </row>
    <row r="74" spans="1:15" ht="11.25" customHeight="1" x14ac:dyDescent="0.2">
      <c r="A74" s="183" t="s">
        <v>71</v>
      </c>
      <c r="B74" s="39"/>
      <c r="C74" s="381" t="s">
        <v>15</v>
      </c>
      <c r="D74" s="382"/>
      <c r="E74" s="382"/>
      <c r="F74" s="382"/>
      <c r="G74" s="383"/>
      <c r="H74" s="40"/>
      <c r="I74" s="229"/>
      <c r="J74" s="45"/>
      <c r="K74" s="43"/>
      <c r="L74" s="43"/>
      <c r="M74" s="43"/>
      <c r="N74" s="43"/>
      <c r="O74" s="184"/>
    </row>
    <row r="75" spans="1:15" ht="11.25" customHeight="1" x14ac:dyDescent="0.2">
      <c r="A75" s="181"/>
      <c r="B75" s="39"/>
      <c r="C75" s="385" t="s">
        <v>29</v>
      </c>
      <c r="D75" s="386"/>
      <c r="E75" s="386"/>
      <c r="F75" s="386"/>
      <c r="G75" s="387"/>
      <c r="H75" s="40"/>
      <c r="I75" s="229"/>
      <c r="J75" s="45"/>
      <c r="K75" s="43"/>
      <c r="L75" s="43"/>
      <c r="M75" s="43"/>
      <c r="N75" s="43"/>
      <c r="O75" s="185"/>
    </row>
    <row r="76" spans="1:15" ht="28.5" customHeight="1" x14ac:dyDescent="0.25">
      <c r="A76" s="186">
        <v>61029</v>
      </c>
      <c r="B76" s="49"/>
      <c r="C76" s="378" t="s">
        <v>52</v>
      </c>
      <c r="D76" s="379"/>
      <c r="E76" s="379"/>
      <c r="F76" s="379"/>
      <c r="G76" s="380"/>
      <c r="H76" s="47" t="s">
        <v>31</v>
      </c>
      <c r="I76" s="230">
        <v>25.260750000000002</v>
      </c>
      <c r="J76" s="287"/>
      <c r="K76" s="43"/>
      <c r="L76" s="43">
        <f>I76*J76</f>
        <v>0</v>
      </c>
      <c r="M76" s="43"/>
      <c r="N76" s="43"/>
      <c r="O76" s="187">
        <f>SUM(K76:N76)</f>
        <v>0</v>
      </c>
    </row>
    <row r="77" spans="1:15" ht="12" customHeight="1" x14ac:dyDescent="0.25">
      <c r="A77" s="186">
        <v>61030</v>
      </c>
      <c r="B77" s="49"/>
      <c r="C77" s="378" t="s">
        <v>32</v>
      </c>
      <c r="D77" s="379"/>
      <c r="E77" s="379"/>
      <c r="F77" s="379"/>
      <c r="G77" s="380"/>
      <c r="H77" s="47" t="s">
        <v>31</v>
      </c>
      <c r="I77" s="230">
        <v>1.7381249999999999</v>
      </c>
      <c r="J77" s="287"/>
      <c r="K77" s="43"/>
      <c r="L77" s="43">
        <f>I77*J77</f>
        <v>0</v>
      </c>
      <c r="M77" s="43"/>
      <c r="N77" s="43"/>
      <c r="O77" s="187">
        <f>SUM(K77:N77)</f>
        <v>0</v>
      </c>
    </row>
    <row r="78" spans="1:15" ht="12" customHeight="1" x14ac:dyDescent="0.2">
      <c r="A78" s="183" t="s">
        <v>72</v>
      </c>
      <c r="B78" s="39"/>
      <c r="C78" s="381" t="s">
        <v>16</v>
      </c>
      <c r="D78" s="382"/>
      <c r="E78" s="382"/>
      <c r="F78" s="382"/>
      <c r="G78" s="383"/>
      <c r="H78" s="40"/>
      <c r="I78" s="229"/>
      <c r="J78" s="51"/>
      <c r="K78" s="52"/>
      <c r="L78" s="52"/>
      <c r="M78" s="52"/>
      <c r="N78" s="52"/>
      <c r="O78" s="184"/>
    </row>
    <row r="79" spans="1:15" ht="11.25" customHeight="1" x14ac:dyDescent="0.25">
      <c r="A79" s="186">
        <v>61057</v>
      </c>
      <c r="B79" s="49"/>
      <c r="C79" s="378" t="s">
        <v>34</v>
      </c>
      <c r="D79" s="379"/>
      <c r="E79" s="379"/>
      <c r="F79" s="379"/>
      <c r="G79" s="380"/>
      <c r="H79" s="47" t="s">
        <v>35</v>
      </c>
      <c r="I79" s="230">
        <v>3.15</v>
      </c>
      <c r="J79" s="288"/>
      <c r="K79" s="52"/>
      <c r="L79" s="52"/>
      <c r="M79" s="52">
        <f>I79*J79</f>
        <v>0</v>
      </c>
      <c r="N79" s="52"/>
      <c r="O79" s="187">
        <f>SUM(K79:N79)</f>
        <v>0</v>
      </c>
    </row>
    <row r="80" spans="1:15" ht="25.5" customHeight="1" x14ac:dyDescent="0.25">
      <c r="A80" s="188">
        <v>68</v>
      </c>
      <c r="B80" s="55"/>
      <c r="C80" s="397" t="s">
        <v>73</v>
      </c>
      <c r="D80" s="398"/>
      <c r="E80" s="398"/>
      <c r="F80" s="398"/>
      <c r="G80" s="399"/>
      <c r="H80" s="56" t="s">
        <v>37</v>
      </c>
      <c r="I80" s="231">
        <v>3</v>
      </c>
      <c r="J80" s="289"/>
      <c r="K80" s="37"/>
      <c r="L80" s="37"/>
      <c r="M80" s="37"/>
      <c r="N80" s="37">
        <f t="shared" ref="N80" si="4">I80*J80</f>
        <v>0</v>
      </c>
      <c r="O80" s="189">
        <f>SUM(K80:N80)</f>
        <v>0</v>
      </c>
    </row>
    <row r="81" spans="1:15" ht="25.5" customHeight="1" x14ac:dyDescent="0.25">
      <c r="A81" s="188">
        <v>69</v>
      </c>
      <c r="B81" s="55"/>
      <c r="C81" s="397" t="s">
        <v>74</v>
      </c>
      <c r="D81" s="398"/>
      <c r="E81" s="398"/>
      <c r="F81" s="398"/>
      <c r="G81" s="399"/>
      <c r="H81" s="56" t="s">
        <v>37</v>
      </c>
      <c r="I81" s="231">
        <v>6</v>
      </c>
      <c r="J81" s="289"/>
      <c r="K81" s="37"/>
      <c r="L81" s="37"/>
      <c r="M81" s="37"/>
      <c r="N81" s="37">
        <f>I81*J81</f>
        <v>0</v>
      </c>
      <c r="O81" s="189">
        <f>SUM(K81:N81)</f>
        <v>0</v>
      </c>
    </row>
    <row r="82" spans="1:15" ht="39.75" customHeight="1" x14ac:dyDescent="0.25">
      <c r="A82" s="179">
        <v>70</v>
      </c>
      <c r="B82" s="33"/>
      <c r="C82" s="391" t="s">
        <v>75</v>
      </c>
      <c r="D82" s="392"/>
      <c r="E82" s="392"/>
      <c r="F82" s="392"/>
      <c r="G82" s="393"/>
      <c r="H82" s="34" t="s">
        <v>22</v>
      </c>
      <c r="I82" s="228">
        <v>3</v>
      </c>
      <c r="J82" s="36"/>
      <c r="K82" s="37"/>
      <c r="L82" s="37"/>
      <c r="M82" s="37"/>
      <c r="N82" s="37"/>
      <c r="O82" s="180"/>
    </row>
    <row r="83" spans="1:15" ht="12" customHeight="1" x14ac:dyDescent="0.2">
      <c r="A83" s="181"/>
      <c r="B83" s="39"/>
      <c r="C83" s="385" t="s">
        <v>23</v>
      </c>
      <c r="D83" s="386"/>
      <c r="E83" s="386"/>
      <c r="F83" s="386"/>
      <c r="G83" s="387"/>
      <c r="H83" s="40"/>
      <c r="I83" s="229"/>
      <c r="J83" s="42"/>
      <c r="K83" s="43"/>
      <c r="L83" s="43"/>
      <c r="M83" s="43"/>
      <c r="N83" s="43"/>
      <c r="O83" s="182"/>
    </row>
    <row r="84" spans="1:15" ht="11.25" customHeight="1" x14ac:dyDescent="0.2">
      <c r="A84" s="183" t="s">
        <v>76</v>
      </c>
      <c r="B84" s="39"/>
      <c r="C84" s="381" t="s">
        <v>14</v>
      </c>
      <c r="D84" s="382"/>
      <c r="E84" s="382"/>
      <c r="F84" s="382"/>
      <c r="G84" s="383"/>
      <c r="H84" s="40"/>
      <c r="I84" s="229"/>
      <c r="J84" s="45"/>
      <c r="K84" s="43"/>
      <c r="L84" s="43"/>
      <c r="M84" s="43"/>
      <c r="N84" s="43"/>
      <c r="O84" s="184"/>
    </row>
    <row r="85" spans="1:15" ht="11.25" customHeight="1" x14ac:dyDescent="0.2">
      <c r="A85" s="181"/>
      <c r="B85" s="39"/>
      <c r="C85" s="385" t="s">
        <v>25</v>
      </c>
      <c r="D85" s="386"/>
      <c r="E85" s="386"/>
      <c r="F85" s="386"/>
      <c r="G85" s="387"/>
      <c r="H85" s="40"/>
      <c r="I85" s="229"/>
      <c r="J85" s="45"/>
      <c r="K85" s="43"/>
      <c r="L85" s="43"/>
      <c r="M85" s="43"/>
      <c r="N85" s="43"/>
      <c r="O85" s="185"/>
    </row>
    <row r="86" spans="1:15" ht="26.25" customHeight="1" x14ac:dyDescent="0.25">
      <c r="A86" s="186">
        <v>62094</v>
      </c>
      <c r="B86" s="46"/>
      <c r="C86" s="378" t="s">
        <v>26</v>
      </c>
      <c r="D86" s="379"/>
      <c r="E86" s="379"/>
      <c r="F86" s="379"/>
      <c r="G86" s="380"/>
      <c r="H86" s="47" t="s">
        <v>27</v>
      </c>
      <c r="I86" s="230">
        <v>13.4802</v>
      </c>
      <c r="J86" s="287"/>
      <c r="K86" s="43">
        <f>I86*J86</f>
        <v>0</v>
      </c>
      <c r="L86" s="43"/>
      <c r="M86" s="43"/>
      <c r="N86" s="43"/>
      <c r="O86" s="187">
        <f>SUM(K86:N86)</f>
        <v>0</v>
      </c>
    </row>
    <row r="87" spans="1:15" ht="11.25" customHeight="1" x14ac:dyDescent="0.2">
      <c r="A87" s="183" t="s">
        <v>77</v>
      </c>
      <c r="B87" s="39"/>
      <c r="C87" s="381" t="s">
        <v>15</v>
      </c>
      <c r="D87" s="382"/>
      <c r="E87" s="382"/>
      <c r="F87" s="382"/>
      <c r="G87" s="383"/>
      <c r="H87" s="40"/>
      <c r="I87" s="229"/>
      <c r="J87" s="45"/>
      <c r="K87" s="43"/>
      <c r="L87" s="43"/>
      <c r="M87" s="43"/>
      <c r="N87" s="43"/>
      <c r="O87" s="184"/>
    </row>
    <row r="88" spans="1:15" ht="12" customHeight="1" x14ac:dyDescent="0.2">
      <c r="A88" s="181"/>
      <c r="B88" s="39"/>
      <c r="C88" s="385" t="s">
        <v>29</v>
      </c>
      <c r="D88" s="386"/>
      <c r="E88" s="386"/>
      <c r="F88" s="386"/>
      <c r="G88" s="387"/>
      <c r="H88" s="40"/>
      <c r="I88" s="229"/>
      <c r="J88" s="45"/>
      <c r="K88" s="43"/>
      <c r="L88" s="43"/>
      <c r="M88" s="43"/>
      <c r="N88" s="43"/>
      <c r="O88" s="185"/>
    </row>
    <row r="89" spans="1:15" ht="25.5" customHeight="1" x14ac:dyDescent="0.25">
      <c r="A89" s="186">
        <v>62125</v>
      </c>
      <c r="B89" s="49"/>
      <c r="C89" s="384" t="s">
        <v>1038</v>
      </c>
      <c r="D89" s="376"/>
      <c r="E89" s="376"/>
      <c r="F89" s="376"/>
      <c r="G89" s="377"/>
      <c r="H89" s="47" t="s">
        <v>31</v>
      </c>
      <c r="I89" s="230">
        <v>1.31325</v>
      </c>
      <c r="J89" s="287"/>
      <c r="K89" s="43"/>
      <c r="L89" s="43">
        <f>I89*J89</f>
        <v>0</v>
      </c>
      <c r="M89" s="43"/>
      <c r="N89" s="43"/>
      <c r="O89" s="187">
        <f>SUM(K89:N89)</f>
        <v>0</v>
      </c>
    </row>
    <row r="90" spans="1:15" ht="11.25" customHeight="1" x14ac:dyDescent="0.25">
      <c r="A90" s="186">
        <v>62126</v>
      </c>
      <c r="B90" s="49"/>
      <c r="C90" s="378" t="s">
        <v>32</v>
      </c>
      <c r="D90" s="379"/>
      <c r="E90" s="379"/>
      <c r="F90" s="379"/>
      <c r="G90" s="380"/>
      <c r="H90" s="47" t="s">
        <v>31</v>
      </c>
      <c r="I90" s="230">
        <v>3.8625E-2</v>
      </c>
      <c r="J90" s="287"/>
      <c r="K90" s="43"/>
      <c r="L90" s="43">
        <f>I90*J90</f>
        <v>0</v>
      </c>
      <c r="M90" s="43"/>
      <c r="N90" s="43"/>
      <c r="O90" s="187">
        <f>SUM(K90:N90)</f>
        <v>0</v>
      </c>
    </row>
    <row r="91" spans="1:15" ht="12" customHeight="1" x14ac:dyDescent="0.2">
      <c r="A91" s="183" t="s">
        <v>78</v>
      </c>
      <c r="B91" s="39"/>
      <c r="C91" s="381" t="s">
        <v>16</v>
      </c>
      <c r="D91" s="382"/>
      <c r="E91" s="382"/>
      <c r="F91" s="382"/>
      <c r="G91" s="383"/>
      <c r="H91" s="40"/>
      <c r="I91" s="229"/>
      <c r="J91" s="51"/>
      <c r="K91" s="52"/>
      <c r="L91" s="52"/>
      <c r="M91" s="52"/>
      <c r="N91" s="52"/>
      <c r="O91" s="184"/>
    </row>
    <row r="92" spans="1:15" ht="11.25" customHeight="1" x14ac:dyDescent="0.25">
      <c r="A92" s="186">
        <v>62153</v>
      </c>
      <c r="B92" s="49"/>
      <c r="C92" s="378" t="s">
        <v>34</v>
      </c>
      <c r="D92" s="379"/>
      <c r="E92" s="379"/>
      <c r="F92" s="379"/>
      <c r="G92" s="380"/>
      <c r="H92" s="47" t="s">
        <v>35</v>
      </c>
      <c r="I92" s="230">
        <v>0.24</v>
      </c>
      <c r="J92" s="288"/>
      <c r="K92" s="52"/>
      <c r="L92" s="52"/>
      <c r="M92" s="52">
        <f>I92*J92</f>
        <v>0</v>
      </c>
      <c r="N92" s="52"/>
      <c r="O92" s="187">
        <f>SUM(K92:N92)</f>
        <v>0</v>
      </c>
    </row>
    <row r="93" spans="1:15" x14ac:dyDescent="0.25">
      <c r="A93" s="188">
        <v>71</v>
      </c>
      <c r="B93" s="55"/>
      <c r="C93" s="366" t="s">
        <v>79</v>
      </c>
      <c r="D93" s="367"/>
      <c r="E93" s="367"/>
      <c r="F93" s="367"/>
      <c r="G93" s="368"/>
      <c r="H93" s="56" t="s">
        <v>37</v>
      </c>
      <c r="I93" s="231">
        <v>3</v>
      </c>
      <c r="J93" s="289"/>
      <c r="K93" s="37"/>
      <c r="L93" s="37"/>
      <c r="M93" s="37"/>
      <c r="N93" s="37">
        <f t="shared" ref="N93" si="5">I93*J93</f>
        <v>0</v>
      </c>
      <c r="O93" s="189">
        <f>SUM(K93:N93)</f>
        <v>0</v>
      </c>
    </row>
    <row r="94" spans="1:15" ht="38.25" customHeight="1" x14ac:dyDescent="0.25">
      <c r="A94" s="179">
        <v>72</v>
      </c>
      <c r="B94" s="33"/>
      <c r="C94" s="388" t="s">
        <v>198</v>
      </c>
      <c r="D94" s="392"/>
      <c r="E94" s="392"/>
      <c r="F94" s="392"/>
      <c r="G94" s="393"/>
      <c r="H94" s="34" t="s">
        <v>22</v>
      </c>
      <c r="I94" s="228">
        <v>11</v>
      </c>
      <c r="J94" s="36"/>
      <c r="K94" s="37"/>
      <c r="L94" s="37"/>
      <c r="M94" s="37"/>
      <c r="N94" s="37"/>
      <c r="O94" s="180"/>
    </row>
    <row r="95" spans="1:15" ht="11.85" customHeight="1" x14ac:dyDescent="0.2">
      <c r="A95" s="181"/>
      <c r="B95" s="39"/>
      <c r="C95" s="385" t="s">
        <v>23</v>
      </c>
      <c r="D95" s="386"/>
      <c r="E95" s="386"/>
      <c r="F95" s="386"/>
      <c r="G95" s="387"/>
      <c r="H95" s="40"/>
      <c r="I95" s="229"/>
      <c r="J95" s="42"/>
      <c r="K95" s="43"/>
      <c r="L95" s="43"/>
      <c r="M95" s="43"/>
      <c r="N95" s="43"/>
      <c r="O95" s="182"/>
    </row>
    <row r="96" spans="1:15" ht="11.25" customHeight="1" x14ac:dyDescent="0.2">
      <c r="A96" s="183" t="s">
        <v>80</v>
      </c>
      <c r="B96" s="39"/>
      <c r="C96" s="381" t="s">
        <v>14</v>
      </c>
      <c r="D96" s="382"/>
      <c r="E96" s="382"/>
      <c r="F96" s="382"/>
      <c r="G96" s="383"/>
      <c r="H96" s="40"/>
      <c r="I96" s="229"/>
      <c r="J96" s="45"/>
      <c r="K96" s="43"/>
      <c r="L96" s="43"/>
      <c r="M96" s="43"/>
      <c r="N96" s="43"/>
      <c r="O96" s="184"/>
    </row>
    <row r="97" spans="1:15" ht="12" customHeight="1" x14ac:dyDescent="0.2">
      <c r="A97" s="181"/>
      <c r="B97" s="39"/>
      <c r="C97" s="385" t="s">
        <v>25</v>
      </c>
      <c r="D97" s="386"/>
      <c r="E97" s="386"/>
      <c r="F97" s="386"/>
      <c r="G97" s="387"/>
      <c r="H97" s="40"/>
      <c r="I97" s="229"/>
      <c r="J97" s="45"/>
      <c r="K97" s="43"/>
      <c r="L97" s="43"/>
      <c r="M97" s="43"/>
      <c r="N97" s="43"/>
      <c r="O97" s="185"/>
    </row>
    <row r="98" spans="1:15" ht="29.25" customHeight="1" x14ac:dyDescent="0.25">
      <c r="A98" s="186">
        <v>62824</v>
      </c>
      <c r="B98" s="46"/>
      <c r="C98" s="378" t="s">
        <v>26</v>
      </c>
      <c r="D98" s="379"/>
      <c r="E98" s="379"/>
      <c r="F98" s="379"/>
      <c r="G98" s="380"/>
      <c r="H98" s="47" t="s">
        <v>27</v>
      </c>
      <c r="I98" s="230">
        <v>42.487499999999997</v>
      </c>
      <c r="J98" s="287"/>
      <c r="K98" s="43">
        <f>I98*J98</f>
        <v>0</v>
      </c>
      <c r="L98" s="43"/>
      <c r="M98" s="43"/>
      <c r="N98" s="43"/>
      <c r="O98" s="187">
        <f>SUM(K98:N98)</f>
        <v>0</v>
      </c>
    </row>
    <row r="99" spans="1:15" ht="12" customHeight="1" x14ac:dyDescent="0.2">
      <c r="A99" s="183" t="s">
        <v>81</v>
      </c>
      <c r="B99" s="39"/>
      <c r="C99" s="381" t="s">
        <v>16</v>
      </c>
      <c r="D99" s="382"/>
      <c r="E99" s="382"/>
      <c r="F99" s="382"/>
      <c r="G99" s="383"/>
      <c r="H99" s="40"/>
      <c r="I99" s="229"/>
      <c r="J99" s="51"/>
      <c r="K99" s="52"/>
      <c r="L99" s="52"/>
      <c r="M99" s="52"/>
      <c r="N99" s="52"/>
      <c r="O99" s="184"/>
    </row>
    <row r="100" spans="1:15" ht="11.25" customHeight="1" x14ac:dyDescent="0.25">
      <c r="A100" s="186">
        <v>62855</v>
      </c>
      <c r="B100" s="49"/>
      <c r="C100" s="378" t="s">
        <v>34</v>
      </c>
      <c r="D100" s="379"/>
      <c r="E100" s="379"/>
      <c r="F100" s="379"/>
      <c r="G100" s="380"/>
      <c r="H100" s="47" t="s">
        <v>35</v>
      </c>
      <c r="I100" s="230">
        <v>0.22</v>
      </c>
      <c r="J100" s="288"/>
      <c r="K100" s="52"/>
      <c r="L100" s="52"/>
      <c r="M100" s="52">
        <f>I100*J100</f>
        <v>0</v>
      </c>
      <c r="N100" s="52"/>
      <c r="O100" s="187">
        <f>SUM(K100:N100)</f>
        <v>0</v>
      </c>
    </row>
    <row r="101" spans="1:15" x14ac:dyDescent="0.25">
      <c r="A101" s="188">
        <v>73</v>
      </c>
      <c r="B101" s="55"/>
      <c r="C101" s="406" t="s">
        <v>82</v>
      </c>
      <c r="D101" s="407"/>
      <c r="E101" s="407"/>
      <c r="F101" s="407"/>
      <c r="G101" s="408"/>
      <c r="H101" s="56" t="s">
        <v>37</v>
      </c>
      <c r="I101" s="231">
        <v>11</v>
      </c>
      <c r="J101" s="289"/>
      <c r="K101" s="37"/>
      <c r="L101" s="37"/>
      <c r="M101" s="37"/>
      <c r="N101" s="37">
        <f t="shared" ref="N101" si="6">I101*J101</f>
        <v>0</v>
      </c>
      <c r="O101" s="189">
        <f>SUM(K101:N101)</f>
        <v>0</v>
      </c>
    </row>
    <row r="102" spans="1:15" ht="39" customHeight="1" x14ac:dyDescent="0.25">
      <c r="A102" s="179">
        <v>74</v>
      </c>
      <c r="B102" s="33"/>
      <c r="C102" s="391" t="s">
        <v>21</v>
      </c>
      <c r="D102" s="392"/>
      <c r="E102" s="392"/>
      <c r="F102" s="392"/>
      <c r="G102" s="393"/>
      <c r="H102" s="34" t="s">
        <v>22</v>
      </c>
      <c r="I102" s="228">
        <v>1</v>
      </c>
      <c r="J102" s="36"/>
      <c r="K102" s="37"/>
      <c r="L102" s="37"/>
      <c r="M102" s="37"/>
      <c r="N102" s="37"/>
      <c r="O102" s="180"/>
    </row>
    <row r="103" spans="1:15" ht="12" customHeight="1" x14ac:dyDescent="0.2">
      <c r="A103" s="181"/>
      <c r="B103" s="39"/>
      <c r="C103" s="385" t="s">
        <v>23</v>
      </c>
      <c r="D103" s="386"/>
      <c r="E103" s="386"/>
      <c r="F103" s="386"/>
      <c r="G103" s="387"/>
      <c r="H103" s="40"/>
      <c r="I103" s="229"/>
      <c r="J103" s="42"/>
      <c r="K103" s="43"/>
      <c r="L103" s="43"/>
      <c r="M103" s="43"/>
      <c r="N103" s="43"/>
      <c r="O103" s="182"/>
    </row>
    <row r="104" spans="1:15" ht="11.25" customHeight="1" x14ac:dyDescent="0.2">
      <c r="A104" s="183" t="s">
        <v>83</v>
      </c>
      <c r="B104" s="39"/>
      <c r="C104" s="381" t="s">
        <v>14</v>
      </c>
      <c r="D104" s="382"/>
      <c r="E104" s="382"/>
      <c r="F104" s="382"/>
      <c r="G104" s="383"/>
      <c r="H104" s="40"/>
      <c r="I104" s="229"/>
      <c r="J104" s="45"/>
      <c r="K104" s="43"/>
      <c r="L104" s="43"/>
      <c r="M104" s="43"/>
      <c r="N104" s="43"/>
      <c r="O104" s="184"/>
    </row>
    <row r="105" spans="1:15" ht="12" customHeight="1" x14ac:dyDescent="0.2">
      <c r="A105" s="181"/>
      <c r="B105" s="39"/>
      <c r="C105" s="385" t="s">
        <v>25</v>
      </c>
      <c r="D105" s="386"/>
      <c r="E105" s="386"/>
      <c r="F105" s="386"/>
      <c r="G105" s="387"/>
      <c r="H105" s="40"/>
      <c r="I105" s="229"/>
      <c r="J105" s="45"/>
      <c r="K105" s="43"/>
      <c r="L105" s="43"/>
      <c r="M105" s="43"/>
      <c r="N105" s="43"/>
      <c r="O105" s="185"/>
    </row>
    <row r="106" spans="1:15" ht="27" customHeight="1" x14ac:dyDescent="0.25">
      <c r="A106" s="186">
        <v>63555</v>
      </c>
      <c r="B106" s="46"/>
      <c r="C106" s="378" t="s">
        <v>26</v>
      </c>
      <c r="D106" s="379"/>
      <c r="E106" s="379"/>
      <c r="F106" s="379"/>
      <c r="G106" s="380"/>
      <c r="H106" s="47" t="s">
        <v>27</v>
      </c>
      <c r="I106" s="230">
        <v>9.9652999999999992</v>
      </c>
      <c r="J106" s="287"/>
      <c r="K106" s="43">
        <f>I106*J106</f>
        <v>0</v>
      </c>
      <c r="L106" s="43"/>
      <c r="M106" s="43"/>
      <c r="N106" s="43"/>
      <c r="O106" s="187">
        <f>SUM(K106:N106)</f>
        <v>0</v>
      </c>
    </row>
    <row r="107" spans="1:15" ht="11.25" customHeight="1" x14ac:dyDescent="0.2">
      <c r="A107" s="183" t="s">
        <v>84</v>
      </c>
      <c r="B107" s="39"/>
      <c r="C107" s="381" t="s">
        <v>15</v>
      </c>
      <c r="D107" s="382"/>
      <c r="E107" s="382"/>
      <c r="F107" s="382"/>
      <c r="G107" s="383"/>
      <c r="H107" s="40"/>
      <c r="I107" s="229"/>
      <c r="J107" s="45"/>
      <c r="K107" s="43"/>
      <c r="L107" s="43"/>
      <c r="M107" s="43"/>
      <c r="N107" s="43"/>
      <c r="O107" s="184"/>
    </row>
    <row r="108" spans="1:15" ht="12" customHeight="1" x14ac:dyDescent="0.2">
      <c r="A108" s="181"/>
      <c r="B108" s="39"/>
      <c r="C108" s="385" t="s">
        <v>29</v>
      </c>
      <c r="D108" s="386"/>
      <c r="E108" s="386"/>
      <c r="F108" s="386"/>
      <c r="G108" s="387"/>
      <c r="H108" s="40"/>
      <c r="I108" s="229"/>
      <c r="J108" s="45"/>
      <c r="K108" s="43"/>
      <c r="L108" s="43"/>
      <c r="M108" s="43"/>
      <c r="N108" s="43"/>
      <c r="O108" s="185"/>
    </row>
    <row r="109" spans="1:15" ht="25.5" customHeight="1" x14ac:dyDescent="0.25">
      <c r="A109" s="186">
        <v>63586</v>
      </c>
      <c r="B109" s="49"/>
      <c r="C109" s="384" t="s">
        <v>1038</v>
      </c>
      <c r="D109" s="376"/>
      <c r="E109" s="376"/>
      <c r="F109" s="376"/>
      <c r="G109" s="377"/>
      <c r="H109" s="47" t="s">
        <v>31</v>
      </c>
      <c r="I109" s="230">
        <v>1.8282499999999999</v>
      </c>
      <c r="J109" s="287"/>
      <c r="K109" s="43"/>
      <c r="L109" s="43">
        <f>I109*J109</f>
        <v>0</v>
      </c>
      <c r="M109" s="43"/>
      <c r="N109" s="43"/>
      <c r="O109" s="187">
        <f>SUM(K109:N109)</f>
        <v>0</v>
      </c>
    </row>
    <row r="110" spans="1:15" ht="11.25" customHeight="1" x14ac:dyDescent="0.25">
      <c r="A110" s="186">
        <v>63587</v>
      </c>
      <c r="B110" s="49"/>
      <c r="C110" s="378" t="s">
        <v>32</v>
      </c>
      <c r="D110" s="379"/>
      <c r="E110" s="379"/>
      <c r="F110" s="379"/>
      <c r="G110" s="380"/>
      <c r="H110" s="47" t="s">
        <v>31</v>
      </c>
      <c r="I110" s="230">
        <v>0.10299999999999999</v>
      </c>
      <c r="J110" s="287"/>
      <c r="K110" s="43"/>
      <c r="L110" s="43">
        <f>I110*J110</f>
        <v>0</v>
      </c>
      <c r="M110" s="43"/>
      <c r="N110" s="43"/>
      <c r="O110" s="187">
        <f>SUM(K110:N110)</f>
        <v>0</v>
      </c>
    </row>
    <row r="111" spans="1:15" ht="11.25" customHeight="1" x14ac:dyDescent="0.2">
      <c r="A111" s="183" t="s">
        <v>85</v>
      </c>
      <c r="B111" s="39"/>
      <c r="C111" s="381" t="s">
        <v>16</v>
      </c>
      <c r="D111" s="382"/>
      <c r="E111" s="382"/>
      <c r="F111" s="382"/>
      <c r="G111" s="383"/>
      <c r="H111" s="40"/>
      <c r="I111" s="229"/>
      <c r="J111" s="51"/>
      <c r="K111" s="52"/>
      <c r="L111" s="52"/>
      <c r="M111" s="52"/>
      <c r="N111" s="52"/>
      <c r="O111" s="184"/>
    </row>
    <row r="112" spans="1:15" ht="11.25" customHeight="1" x14ac:dyDescent="0.25">
      <c r="A112" s="186">
        <v>63614</v>
      </c>
      <c r="B112" s="49"/>
      <c r="C112" s="378" t="s">
        <v>34</v>
      </c>
      <c r="D112" s="379"/>
      <c r="E112" s="379"/>
      <c r="F112" s="379"/>
      <c r="G112" s="380"/>
      <c r="H112" s="47" t="s">
        <v>35</v>
      </c>
      <c r="I112" s="230">
        <v>0.35</v>
      </c>
      <c r="J112" s="288"/>
      <c r="K112" s="52"/>
      <c r="L112" s="52"/>
      <c r="M112" s="52">
        <f>I112*J112</f>
        <v>0</v>
      </c>
      <c r="N112" s="52"/>
      <c r="O112" s="187">
        <f>SUM(K112:N112)</f>
        <v>0</v>
      </c>
    </row>
    <row r="113" spans="1:15" ht="27.75" customHeight="1" x14ac:dyDescent="0.25">
      <c r="A113" s="188">
        <v>75</v>
      </c>
      <c r="B113" s="55"/>
      <c r="C113" s="366" t="s">
        <v>86</v>
      </c>
      <c r="D113" s="367"/>
      <c r="E113" s="367"/>
      <c r="F113" s="367"/>
      <c r="G113" s="368"/>
      <c r="H113" s="56" t="s">
        <v>37</v>
      </c>
      <c r="I113" s="231">
        <v>1</v>
      </c>
      <c r="J113" s="289"/>
      <c r="K113" s="37"/>
      <c r="L113" s="37"/>
      <c r="M113" s="37"/>
      <c r="N113" s="37">
        <f t="shared" ref="N113" si="7">I113*J113</f>
        <v>0</v>
      </c>
      <c r="O113" s="189">
        <f>SUM(K113:N113)</f>
        <v>0</v>
      </c>
    </row>
    <row r="114" spans="1:15" ht="41.25" customHeight="1" x14ac:dyDescent="0.25">
      <c r="A114" s="179">
        <v>76</v>
      </c>
      <c r="B114" s="33"/>
      <c r="C114" s="388" t="s">
        <v>87</v>
      </c>
      <c r="D114" s="389"/>
      <c r="E114" s="389"/>
      <c r="F114" s="389"/>
      <c r="G114" s="390"/>
      <c r="H114" s="34" t="s">
        <v>22</v>
      </c>
      <c r="I114" s="228">
        <v>3</v>
      </c>
      <c r="J114" s="36"/>
      <c r="K114" s="37"/>
      <c r="L114" s="37"/>
      <c r="M114" s="37"/>
      <c r="N114" s="37"/>
      <c r="O114" s="180"/>
    </row>
    <row r="115" spans="1:15" ht="11.25" customHeight="1" x14ac:dyDescent="0.2">
      <c r="A115" s="181"/>
      <c r="B115" s="39"/>
      <c r="C115" s="385" t="s">
        <v>23</v>
      </c>
      <c r="D115" s="386"/>
      <c r="E115" s="386"/>
      <c r="F115" s="386"/>
      <c r="G115" s="387"/>
      <c r="H115" s="40"/>
      <c r="I115" s="229"/>
      <c r="J115" s="42"/>
      <c r="K115" s="43"/>
      <c r="L115" s="43"/>
      <c r="M115" s="43"/>
      <c r="N115" s="43"/>
      <c r="O115" s="182"/>
    </row>
    <row r="116" spans="1:15" ht="11.25" customHeight="1" x14ac:dyDescent="0.2">
      <c r="A116" s="183" t="s">
        <v>88</v>
      </c>
      <c r="B116" s="39"/>
      <c r="C116" s="381" t="s">
        <v>14</v>
      </c>
      <c r="D116" s="382"/>
      <c r="E116" s="382"/>
      <c r="F116" s="382"/>
      <c r="G116" s="383"/>
      <c r="H116" s="40"/>
      <c r="I116" s="229"/>
      <c r="J116" s="45"/>
      <c r="K116" s="43"/>
      <c r="L116" s="43"/>
      <c r="M116" s="43"/>
      <c r="N116" s="43"/>
      <c r="O116" s="184"/>
    </row>
    <row r="117" spans="1:15" ht="12" customHeight="1" x14ac:dyDescent="0.2">
      <c r="A117" s="181"/>
      <c r="B117" s="39"/>
      <c r="C117" s="385" t="s">
        <v>25</v>
      </c>
      <c r="D117" s="386"/>
      <c r="E117" s="386"/>
      <c r="F117" s="386"/>
      <c r="G117" s="387"/>
      <c r="H117" s="40"/>
      <c r="I117" s="229"/>
      <c r="J117" s="45"/>
      <c r="K117" s="43"/>
      <c r="L117" s="43"/>
      <c r="M117" s="43"/>
      <c r="N117" s="43"/>
      <c r="O117" s="185"/>
    </row>
    <row r="118" spans="1:15" ht="27.75" customHeight="1" x14ac:dyDescent="0.25">
      <c r="A118" s="186">
        <v>64285</v>
      </c>
      <c r="B118" s="46"/>
      <c r="C118" s="384" t="s">
        <v>1040</v>
      </c>
      <c r="D118" s="379"/>
      <c r="E118" s="379"/>
      <c r="F118" s="379"/>
      <c r="G118" s="380"/>
      <c r="H118" s="47" t="s">
        <v>27</v>
      </c>
      <c r="I118" s="230">
        <v>29.895900000000001</v>
      </c>
      <c r="J118" s="287"/>
      <c r="K118" s="43">
        <f>I118*J118</f>
        <v>0</v>
      </c>
      <c r="L118" s="43"/>
      <c r="M118" s="43"/>
      <c r="N118" s="43"/>
      <c r="O118" s="187">
        <f>SUM(K118:N118)</f>
        <v>0</v>
      </c>
    </row>
    <row r="119" spans="1:15" ht="12" customHeight="1" x14ac:dyDescent="0.2">
      <c r="A119" s="183" t="s">
        <v>89</v>
      </c>
      <c r="B119" s="39"/>
      <c r="C119" s="381" t="s">
        <v>15</v>
      </c>
      <c r="D119" s="382"/>
      <c r="E119" s="382"/>
      <c r="F119" s="382"/>
      <c r="G119" s="383"/>
      <c r="H119" s="40"/>
      <c r="I119" s="229"/>
      <c r="J119" s="45"/>
      <c r="K119" s="43"/>
      <c r="L119" s="43"/>
      <c r="M119" s="43"/>
      <c r="N119" s="43"/>
      <c r="O119" s="184"/>
    </row>
    <row r="120" spans="1:15" ht="11.25" customHeight="1" x14ac:dyDescent="0.2">
      <c r="A120" s="181"/>
      <c r="B120" s="39"/>
      <c r="C120" s="385" t="s">
        <v>29</v>
      </c>
      <c r="D120" s="386"/>
      <c r="E120" s="386"/>
      <c r="F120" s="386"/>
      <c r="G120" s="387"/>
      <c r="H120" s="40"/>
      <c r="I120" s="229"/>
      <c r="J120" s="45"/>
      <c r="K120" s="43"/>
      <c r="L120" s="43"/>
      <c r="M120" s="43"/>
      <c r="N120" s="43"/>
      <c r="O120" s="185"/>
    </row>
    <row r="121" spans="1:15" ht="28.5" customHeight="1" x14ac:dyDescent="0.25">
      <c r="A121" s="186">
        <v>64316</v>
      </c>
      <c r="B121" s="49"/>
      <c r="C121" s="384" t="s">
        <v>1038</v>
      </c>
      <c r="D121" s="376"/>
      <c r="E121" s="376"/>
      <c r="F121" s="376"/>
      <c r="G121" s="377"/>
      <c r="H121" s="47" t="s">
        <v>31</v>
      </c>
      <c r="I121" s="230">
        <v>5.48475</v>
      </c>
      <c r="J121" s="287"/>
      <c r="K121" s="43"/>
      <c r="L121" s="43">
        <f>I121*J121</f>
        <v>0</v>
      </c>
      <c r="M121" s="43"/>
      <c r="N121" s="43"/>
      <c r="O121" s="187">
        <f>SUM(K121:N121)</f>
        <v>0</v>
      </c>
    </row>
    <row r="122" spans="1:15" ht="11.25" customHeight="1" x14ac:dyDescent="0.25">
      <c r="A122" s="186">
        <v>64317</v>
      </c>
      <c r="B122" s="49"/>
      <c r="C122" s="378" t="s">
        <v>32</v>
      </c>
      <c r="D122" s="379"/>
      <c r="E122" s="379"/>
      <c r="F122" s="379"/>
      <c r="G122" s="380"/>
      <c r="H122" s="47" t="s">
        <v>31</v>
      </c>
      <c r="I122" s="230">
        <v>0.309</v>
      </c>
      <c r="J122" s="287"/>
      <c r="K122" s="43"/>
      <c r="L122" s="43">
        <f>I122*J122</f>
        <v>0</v>
      </c>
      <c r="M122" s="43"/>
      <c r="N122" s="43"/>
      <c r="O122" s="187">
        <f>SUM(K122:N122)</f>
        <v>0</v>
      </c>
    </row>
    <row r="123" spans="1:15" ht="11.25" customHeight="1" x14ac:dyDescent="0.2">
      <c r="A123" s="183" t="s">
        <v>90</v>
      </c>
      <c r="B123" s="39"/>
      <c r="C123" s="381" t="s">
        <v>16</v>
      </c>
      <c r="D123" s="382"/>
      <c r="E123" s="382"/>
      <c r="F123" s="382"/>
      <c r="G123" s="383"/>
      <c r="H123" s="40"/>
      <c r="I123" s="229"/>
      <c r="J123" s="51"/>
      <c r="K123" s="52"/>
      <c r="L123" s="52"/>
      <c r="M123" s="52"/>
      <c r="N123" s="52"/>
      <c r="O123" s="184"/>
    </row>
    <row r="124" spans="1:15" ht="11.45" customHeight="1" x14ac:dyDescent="0.25">
      <c r="A124" s="186">
        <v>64345</v>
      </c>
      <c r="B124" s="49"/>
      <c r="C124" s="378" t="s">
        <v>34</v>
      </c>
      <c r="D124" s="379"/>
      <c r="E124" s="379"/>
      <c r="F124" s="379"/>
      <c r="G124" s="380"/>
      <c r="H124" s="47" t="s">
        <v>35</v>
      </c>
      <c r="I124" s="230">
        <v>1.05</v>
      </c>
      <c r="J124" s="288"/>
      <c r="K124" s="52"/>
      <c r="L124" s="52"/>
      <c r="M124" s="52">
        <f>I124*J124</f>
        <v>0</v>
      </c>
      <c r="N124" s="52"/>
      <c r="O124" s="187">
        <f>SUM(K124:N124)</f>
        <v>0</v>
      </c>
    </row>
    <row r="125" spans="1:15" ht="25.5" customHeight="1" x14ac:dyDescent="0.25">
      <c r="A125" s="188">
        <v>77</v>
      </c>
      <c r="B125" s="55"/>
      <c r="C125" s="397" t="s">
        <v>91</v>
      </c>
      <c r="D125" s="398"/>
      <c r="E125" s="398"/>
      <c r="F125" s="398"/>
      <c r="G125" s="399"/>
      <c r="H125" s="56" t="s">
        <v>37</v>
      </c>
      <c r="I125" s="231">
        <v>3</v>
      </c>
      <c r="J125" s="289"/>
      <c r="K125" s="37"/>
      <c r="L125" s="37"/>
      <c r="M125" s="37"/>
      <c r="N125" s="37">
        <f t="shared" ref="N125" si="8">I125*J125</f>
        <v>0</v>
      </c>
      <c r="O125" s="189">
        <f>SUM(K125:N125)</f>
        <v>0</v>
      </c>
    </row>
    <row r="126" spans="1:15" ht="21.75" customHeight="1" x14ac:dyDescent="0.25">
      <c r="A126" s="179">
        <v>78</v>
      </c>
      <c r="B126" s="33"/>
      <c r="C126" s="388" t="s">
        <v>57</v>
      </c>
      <c r="D126" s="389"/>
      <c r="E126" s="389"/>
      <c r="F126" s="389"/>
      <c r="G126" s="390"/>
      <c r="H126" s="34" t="s">
        <v>22</v>
      </c>
      <c r="I126" s="228">
        <v>42</v>
      </c>
      <c r="J126" s="36"/>
      <c r="K126" s="37"/>
      <c r="L126" s="37"/>
      <c r="M126" s="37"/>
      <c r="N126" s="37"/>
      <c r="O126" s="180"/>
    </row>
    <row r="127" spans="1:15" ht="12" customHeight="1" x14ac:dyDescent="0.2">
      <c r="A127" s="181"/>
      <c r="B127" s="39"/>
      <c r="C127" s="385" t="s">
        <v>23</v>
      </c>
      <c r="D127" s="386"/>
      <c r="E127" s="386"/>
      <c r="F127" s="386"/>
      <c r="G127" s="387"/>
      <c r="H127" s="40"/>
      <c r="I127" s="229"/>
      <c r="J127" s="42"/>
      <c r="K127" s="43"/>
      <c r="L127" s="43"/>
      <c r="M127" s="43"/>
      <c r="N127" s="43"/>
      <c r="O127" s="182"/>
    </row>
    <row r="128" spans="1:15" ht="11.25" customHeight="1" x14ac:dyDescent="0.2">
      <c r="A128" s="183" t="s">
        <v>92</v>
      </c>
      <c r="B128" s="39"/>
      <c r="C128" s="381" t="s">
        <v>14</v>
      </c>
      <c r="D128" s="382"/>
      <c r="E128" s="382"/>
      <c r="F128" s="382"/>
      <c r="G128" s="383"/>
      <c r="H128" s="40"/>
      <c r="I128" s="229"/>
      <c r="J128" s="45"/>
      <c r="K128" s="43"/>
      <c r="L128" s="43"/>
      <c r="M128" s="43"/>
      <c r="N128" s="43"/>
      <c r="O128" s="184"/>
    </row>
    <row r="129" spans="1:15" ht="11.25" customHeight="1" x14ac:dyDescent="0.2">
      <c r="A129" s="181"/>
      <c r="B129" s="39"/>
      <c r="C129" s="385" t="s">
        <v>25</v>
      </c>
      <c r="D129" s="386"/>
      <c r="E129" s="386"/>
      <c r="F129" s="386"/>
      <c r="G129" s="387"/>
      <c r="H129" s="40"/>
      <c r="I129" s="229"/>
      <c r="J129" s="45"/>
      <c r="K129" s="43"/>
      <c r="L129" s="43"/>
      <c r="M129" s="43"/>
      <c r="N129" s="43"/>
      <c r="O129" s="185"/>
    </row>
    <row r="130" spans="1:15" ht="27.75" customHeight="1" x14ac:dyDescent="0.25">
      <c r="A130" s="186">
        <v>65016</v>
      </c>
      <c r="B130" s="46"/>
      <c r="C130" s="378" t="s">
        <v>59</v>
      </c>
      <c r="D130" s="379"/>
      <c r="E130" s="379"/>
      <c r="F130" s="379"/>
      <c r="G130" s="380"/>
      <c r="H130" s="47" t="s">
        <v>27</v>
      </c>
      <c r="I130" s="230">
        <v>55.696199999999997</v>
      </c>
      <c r="J130" s="287"/>
      <c r="K130" s="43">
        <f>I130*J130</f>
        <v>0</v>
      </c>
      <c r="L130" s="43"/>
      <c r="M130" s="43"/>
      <c r="N130" s="43"/>
      <c r="O130" s="187">
        <f>SUM(K130:N130)</f>
        <v>0</v>
      </c>
    </row>
    <row r="131" spans="1:15" ht="11.25" customHeight="1" x14ac:dyDescent="0.2">
      <c r="A131" s="183" t="s">
        <v>93</v>
      </c>
      <c r="B131" s="39"/>
      <c r="C131" s="381" t="s">
        <v>16</v>
      </c>
      <c r="D131" s="382"/>
      <c r="E131" s="382"/>
      <c r="F131" s="382"/>
      <c r="G131" s="383"/>
      <c r="H131" s="40"/>
      <c r="I131" s="229"/>
      <c r="J131" s="51"/>
      <c r="K131" s="52"/>
      <c r="L131" s="52"/>
      <c r="M131" s="52"/>
      <c r="N131" s="52"/>
      <c r="O131" s="184"/>
    </row>
    <row r="132" spans="1:15" ht="12" customHeight="1" x14ac:dyDescent="0.25">
      <c r="A132" s="186">
        <v>65047</v>
      </c>
      <c r="B132" s="49"/>
      <c r="C132" s="378" t="s">
        <v>61</v>
      </c>
      <c r="D132" s="379"/>
      <c r="E132" s="379"/>
      <c r="F132" s="379"/>
      <c r="G132" s="380"/>
      <c r="H132" s="47" t="s">
        <v>35</v>
      </c>
      <c r="I132" s="230">
        <v>1.764</v>
      </c>
      <c r="J132" s="287"/>
      <c r="K132" s="43"/>
      <c r="L132" s="43"/>
      <c r="M132" s="52">
        <f>I132*J132</f>
        <v>0</v>
      </c>
      <c r="N132" s="52"/>
      <c r="O132" s="187">
        <f t="shared" ref="O132:O140" si="9">SUM(K132:N132)</f>
        <v>0</v>
      </c>
    </row>
    <row r="133" spans="1:15" ht="12.75" customHeight="1" x14ac:dyDescent="0.25">
      <c r="A133" s="188">
        <v>79</v>
      </c>
      <c r="B133" s="55"/>
      <c r="C133" s="366" t="s">
        <v>94</v>
      </c>
      <c r="D133" s="367"/>
      <c r="E133" s="367"/>
      <c r="F133" s="367"/>
      <c r="G133" s="368"/>
      <c r="H133" s="56" t="s">
        <v>37</v>
      </c>
      <c r="I133" s="231">
        <v>12</v>
      </c>
      <c r="J133" s="289"/>
      <c r="K133" s="37"/>
      <c r="L133" s="37"/>
      <c r="M133" s="37"/>
      <c r="N133" s="37">
        <f t="shared" ref="N133:N140" si="10">I133*J133</f>
        <v>0</v>
      </c>
      <c r="O133" s="189">
        <f t="shared" si="9"/>
        <v>0</v>
      </c>
    </row>
    <row r="134" spans="1:15" ht="12.75" customHeight="1" x14ac:dyDescent="0.25">
      <c r="A134" s="188">
        <v>80</v>
      </c>
      <c r="B134" s="55"/>
      <c r="C134" s="366" t="s">
        <v>95</v>
      </c>
      <c r="D134" s="367"/>
      <c r="E134" s="367"/>
      <c r="F134" s="367"/>
      <c r="G134" s="368"/>
      <c r="H134" s="56" t="s">
        <v>37</v>
      </c>
      <c r="I134" s="231">
        <v>3</v>
      </c>
      <c r="J134" s="289"/>
      <c r="K134" s="37"/>
      <c r="L134" s="37"/>
      <c r="M134" s="37"/>
      <c r="N134" s="37">
        <f t="shared" si="10"/>
        <v>0</v>
      </c>
      <c r="O134" s="189">
        <f t="shared" si="9"/>
        <v>0</v>
      </c>
    </row>
    <row r="135" spans="1:15" ht="26.25" customHeight="1" x14ac:dyDescent="0.25">
      <c r="A135" s="188">
        <v>81</v>
      </c>
      <c r="B135" s="55"/>
      <c r="C135" s="366" t="s">
        <v>96</v>
      </c>
      <c r="D135" s="367"/>
      <c r="E135" s="367"/>
      <c r="F135" s="367"/>
      <c r="G135" s="368"/>
      <c r="H135" s="56" t="s">
        <v>37</v>
      </c>
      <c r="I135" s="231">
        <v>3</v>
      </c>
      <c r="J135" s="289"/>
      <c r="K135" s="37"/>
      <c r="L135" s="37"/>
      <c r="M135" s="37"/>
      <c r="N135" s="37">
        <f t="shared" si="10"/>
        <v>0</v>
      </c>
      <c r="O135" s="189">
        <f t="shared" si="9"/>
        <v>0</v>
      </c>
    </row>
    <row r="136" spans="1:15" ht="26.25" customHeight="1" x14ac:dyDescent="0.25">
      <c r="A136" s="188">
        <v>82</v>
      </c>
      <c r="B136" s="55"/>
      <c r="C136" s="366" t="s">
        <v>97</v>
      </c>
      <c r="D136" s="367"/>
      <c r="E136" s="367"/>
      <c r="F136" s="367"/>
      <c r="G136" s="368"/>
      <c r="H136" s="56" t="s">
        <v>37</v>
      </c>
      <c r="I136" s="231">
        <v>3</v>
      </c>
      <c r="J136" s="289"/>
      <c r="K136" s="37"/>
      <c r="L136" s="37"/>
      <c r="M136" s="37"/>
      <c r="N136" s="37">
        <f t="shared" si="10"/>
        <v>0</v>
      </c>
      <c r="O136" s="189">
        <f t="shared" si="9"/>
        <v>0</v>
      </c>
    </row>
    <row r="137" spans="1:15" ht="25.5" customHeight="1" x14ac:dyDescent="0.25">
      <c r="A137" s="188">
        <v>83</v>
      </c>
      <c r="B137" s="55"/>
      <c r="C137" s="366" t="s">
        <v>98</v>
      </c>
      <c r="D137" s="367"/>
      <c r="E137" s="367"/>
      <c r="F137" s="367"/>
      <c r="G137" s="368"/>
      <c r="H137" s="56" t="s">
        <v>37</v>
      </c>
      <c r="I137" s="231">
        <v>3</v>
      </c>
      <c r="J137" s="289"/>
      <c r="K137" s="37"/>
      <c r="L137" s="37"/>
      <c r="M137" s="37"/>
      <c r="N137" s="37">
        <f t="shared" si="10"/>
        <v>0</v>
      </c>
      <c r="O137" s="189">
        <f t="shared" si="9"/>
        <v>0</v>
      </c>
    </row>
    <row r="138" spans="1:15" ht="17.25" customHeight="1" x14ac:dyDescent="0.25">
      <c r="A138" s="188">
        <v>84</v>
      </c>
      <c r="B138" s="55"/>
      <c r="C138" s="366" t="s">
        <v>99</v>
      </c>
      <c r="D138" s="367"/>
      <c r="E138" s="367"/>
      <c r="F138" s="367"/>
      <c r="G138" s="368"/>
      <c r="H138" s="56" t="s">
        <v>37</v>
      </c>
      <c r="I138" s="231">
        <v>3</v>
      </c>
      <c r="J138" s="289"/>
      <c r="K138" s="37"/>
      <c r="L138" s="37"/>
      <c r="M138" s="37"/>
      <c r="N138" s="37">
        <f t="shared" si="10"/>
        <v>0</v>
      </c>
      <c r="O138" s="189">
        <f t="shared" si="9"/>
        <v>0</v>
      </c>
    </row>
    <row r="139" spans="1:15" ht="16.5" customHeight="1" x14ac:dyDescent="0.25">
      <c r="A139" s="188">
        <v>85</v>
      </c>
      <c r="B139" s="55"/>
      <c r="C139" s="366" t="s">
        <v>66</v>
      </c>
      <c r="D139" s="367"/>
      <c r="E139" s="367"/>
      <c r="F139" s="367"/>
      <c r="G139" s="368"/>
      <c r="H139" s="56" t="s">
        <v>37</v>
      </c>
      <c r="I139" s="231">
        <v>9</v>
      </c>
      <c r="J139" s="289"/>
      <c r="K139" s="37"/>
      <c r="L139" s="37"/>
      <c r="M139" s="37"/>
      <c r="N139" s="37">
        <f t="shared" si="10"/>
        <v>0</v>
      </c>
      <c r="O139" s="189">
        <f t="shared" si="9"/>
        <v>0</v>
      </c>
    </row>
    <row r="140" spans="1:15" ht="25.5" customHeight="1" x14ac:dyDescent="0.25">
      <c r="A140" s="188">
        <v>86</v>
      </c>
      <c r="B140" s="55"/>
      <c r="C140" s="397" t="s">
        <v>100</v>
      </c>
      <c r="D140" s="398"/>
      <c r="E140" s="398"/>
      <c r="F140" s="398"/>
      <c r="G140" s="399"/>
      <c r="H140" s="56" t="s">
        <v>37</v>
      </c>
      <c r="I140" s="231">
        <v>3</v>
      </c>
      <c r="J140" s="289"/>
      <c r="K140" s="37"/>
      <c r="L140" s="37"/>
      <c r="M140" s="37"/>
      <c r="N140" s="37">
        <f t="shared" si="10"/>
        <v>0</v>
      </c>
      <c r="O140" s="189">
        <f t="shared" si="9"/>
        <v>0</v>
      </c>
    </row>
    <row r="141" spans="1:15" ht="38.25" customHeight="1" x14ac:dyDescent="0.25">
      <c r="A141" s="179">
        <v>87</v>
      </c>
      <c r="B141" s="33"/>
      <c r="C141" s="391" t="s">
        <v>21</v>
      </c>
      <c r="D141" s="392"/>
      <c r="E141" s="392"/>
      <c r="F141" s="392"/>
      <c r="G141" s="393"/>
      <c r="H141" s="34" t="s">
        <v>22</v>
      </c>
      <c r="I141" s="228">
        <v>3</v>
      </c>
      <c r="J141" s="36"/>
      <c r="K141" s="37"/>
      <c r="L141" s="37"/>
      <c r="M141" s="37"/>
      <c r="N141" s="37"/>
      <c r="O141" s="180"/>
    </row>
    <row r="142" spans="1:15" ht="12" customHeight="1" x14ac:dyDescent="0.2">
      <c r="A142" s="181"/>
      <c r="B142" s="39"/>
      <c r="C142" s="385" t="s">
        <v>23</v>
      </c>
      <c r="D142" s="386"/>
      <c r="E142" s="386"/>
      <c r="F142" s="386"/>
      <c r="G142" s="387"/>
      <c r="H142" s="40"/>
      <c r="I142" s="229"/>
      <c r="J142" s="42"/>
      <c r="K142" s="43"/>
      <c r="L142" s="43"/>
      <c r="M142" s="43"/>
      <c r="N142" s="43"/>
      <c r="O142" s="182"/>
    </row>
    <row r="143" spans="1:15" ht="11.25" customHeight="1" x14ac:dyDescent="0.2">
      <c r="A143" s="183" t="s">
        <v>101</v>
      </c>
      <c r="B143" s="39"/>
      <c r="C143" s="381" t="s">
        <v>14</v>
      </c>
      <c r="D143" s="382"/>
      <c r="E143" s="382"/>
      <c r="F143" s="382"/>
      <c r="G143" s="383"/>
      <c r="H143" s="40"/>
      <c r="I143" s="229"/>
      <c r="J143" s="45"/>
      <c r="K143" s="43"/>
      <c r="L143" s="43"/>
      <c r="M143" s="43"/>
      <c r="N143" s="43"/>
      <c r="O143" s="184"/>
    </row>
    <row r="144" spans="1:15" ht="11.25" customHeight="1" x14ac:dyDescent="0.2">
      <c r="A144" s="181"/>
      <c r="B144" s="39"/>
      <c r="C144" s="385" t="s">
        <v>25</v>
      </c>
      <c r="D144" s="386"/>
      <c r="E144" s="386"/>
      <c r="F144" s="386"/>
      <c r="G144" s="387"/>
      <c r="H144" s="40"/>
      <c r="I144" s="229"/>
      <c r="J144" s="45"/>
      <c r="K144" s="43"/>
      <c r="L144" s="43"/>
      <c r="M144" s="43"/>
      <c r="N144" s="43"/>
      <c r="O144" s="185"/>
    </row>
    <row r="145" spans="1:15" ht="28.5" customHeight="1" x14ac:dyDescent="0.25">
      <c r="A145" s="186">
        <v>68303</v>
      </c>
      <c r="B145" s="46"/>
      <c r="C145" s="378" t="s">
        <v>26</v>
      </c>
      <c r="D145" s="379"/>
      <c r="E145" s="379"/>
      <c r="F145" s="379"/>
      <c r="G145" s="380"/>
      <c r="H145" s="47" t="s">
        <v>27</v>
      </c>
      <c r="I145" s="230">
        <v>29.895900000000001</v>
      </c>
      <c r="J145" s="287"/>
      <c r="K145" s="43">
        <f>I145*J145</f>
        <v>0</v>
      </c>
      <c r="L145" s="43"/>
      <c r="M145" s="43"/>
      <c r="N145" s="43"/>
      <c r="O145" s="187">
        <f>SUM(K145:N145)</f>
        <v>0</v>
      </c>
    </row>
    <row r="146" spans="1:15" ht="11.25" customHeight="1" x14ac:dyDescent="0.2">
      <c r="A146" s="183" t="s">
        <v>102</v>
      </c>
      <c r="B146" s="39"/>
      <c r="C146" s="381" t="s">
        <v>15</v>
      </c>
      <c r="D146" s="382"/>
      <c r="E146" s="382"/>
      <c r="F146" s="382"/>
      <c r="G146" s="383"/>
      <c r="H146" s="40"/>
      <c r="I146" s="229"/>
      <c r="J146" s="45"/>
      <c r="K146" s="43"/>
      <c r="L146" s="43"/>
      <c r="M146" s="43"/>
      <c r="N146" s="43"/>
      <c r="O146" s="184"/>
    </row>
    <row r="147" spans="1:15" ht="12" customHeight="1" x14ac:dyDescent="0.2">
      <c r="A147" s="181"/>
      <c r="B147" s="39"/>
      <c r="C147" s="385" t="s">
        <v>29</v>
      </c>
      <c r="D147" s="386"/>
      <c r="E147" s="386"/>
      <c r="F147" s="386"/>
      <c r="G147" s="387"/>
      <c r="H147" s="40"/>
      <c r="I147" s="229"/>
      <c r="J147" s="45"/>
      <c r="K147" s="43"/>
      <c r="L147" s="43"/>
      <c r="M147" s="43"/>
      <c r="N147" s="43"/>
      <c r="O147" s="185"/>
    </row>
    <row r="148" spans="1:15" ht="25.5" customHeight="1" x14ac:dyDescent="0.25">
      <c r="A148" s="186">
        <v>68334</v>
      </c>
      <c r="B148" s="49"/>
      <c r="C148" s="375" t="s">
        <v>30</v>
      </c>
      <c r="D148" s="376"/>
      <c r="E148" s="376"/>
      <c r="F148" s="376"/>
      <c r="G148" s="377"/>
      <c r="H148" s="47" t="s">
        <v>31</v>
      </c>
      <c r="I148" s="230">
        <v>5.48475</v>
      </c>
      <c r="J148" s="287"/>
      <c r="K148" s="43"/>
      <c r="L148" s="43">
        <f>I148*J148</f>
        <v>0</v>
      </c>
      <c r="M148" s="43"/>
      <c r="N148" s="43"/>
      <c r="O148" s="187">
        <f>SUM(K148:N148)</f>
        <v>0</v>
      </c>
    </row>
    <row r="149" spans="1:15" ht="11.25" customHeight="1" x14ac:dyDescent="0.25">
      <c r="A149" s="186">
        <v>68335</v>
      </c>
      <c r="B149" s="49"/>
      <c r="C149" s="378" t="s">
        <v>32</v>
      </c>
      <c r="D149" s="379"/>
      <c r="E149" s="379"/>
      <c r="F149" s="379"/>
      <c r="G149" s="380"/>
      <c r="H149" s="47" t="s">
        <v>31</v>
      </c>
      <c r="I149" s="230">
        <v>0.309</v>
      </c>
      <c r="J149" s="287"/>
      <c r="K149" s="43"/>
      <c r="L149" s="43">
        <f>I149*J149</f>
        <v>0</v>
      </c>
      <c r="M149" s="43"/>
      <c r="N149" s="43"/>
      <c r="O149" s="187">
        <f>SUM(K149:N149)</f>
        <v>0</v>
      </c>
    </row>
    <row r="150" spans="1:15" ht="12" customHeight="1" x14ac:dyDescent="0.2">
      <c r="A150" s="183" t="s">
        <v>103</v>
      </c>
      <c r="B150" s="39"/>
      <c r="C150" s="381" t="s">
        <v>16</v>
      </c>
      <c r="D150" s="382"/>
      <c r="E150" s="382"/>
      <c r="F150" s="382"/>
      <c r="G150" s="383"/>
      <c r="H150" s="40"/>
      <c r="I150" s="229"/>
      <c r="J150" s="51"/>
      <c r="K150" s="52"/>
      <c r="L150" s="52"/>
      <c r="M150" s="52"/>
      <c r="N150" s="52"/>
      <c r="O150" s="184"/>
    </row>
    <row r="151" spans="1:15" ht="11.25" customHeight="1" x14ac:dyDescent="0.25">
      <c r="A151" s="186">
        <v>68362</v>
      </c>
      <c r="B151" s="49"/>
      <c r="C151" s="378" t="s">
        <v>34</v>
      </c>
      <c r="D151" s="379"/>
      <c r="E151" s="379"/>
      <c r="F151" s="379"/>
      <c r="G151" s="380"/>
      <c r="H151" s="47" t="s">
        <v>35</v>
      </c>
      <c r="I151" s="230">
        <v>1.05</v>
      </c>
      <c r="J151" s="288"/>
      <c r="K151" s="52"/>
      <c r="L151" s="52"/>
      <c r="M151" s="52">
        <f>I151*J151</f>
        <v>0</v>
      </c>
      <c r="N151" s="52"/>
      <c r="O151" s="187">
        <f>SUM(K151:N151)</f>
        <v>0</v>
      </c>
    </row>
    <row r="152" spans="1:15" ht="12.75" customHeight="1" x14ac:dyDescent="0.25">
      <c r="A152" s="188">
        <v>88</v>
      </c>
      <c r="B152" s="55"/>
      <c r="C152" s="366" t="s">
        <v>104</v>
      </c>
      <c r="D152" s="367"/>
      <c r="E152" s="367"/>
      <c r="F152" s="367"/>
      <c r="G152" s="368"/>
      <c r="H152" s="56" t="s">
        <v>37</v>
      </c>
      <c r="I152" s="231">
        <v>3</v>
      </c>
      <c r="J152" s="289"/>
      <c r="K152" s="37"/>
      <c r="L152" s="37"/>
      <c r="M152" s="37"/>
      <c r="N152" s="37">
        <f t="shared" ref="N152" si="11">I152*J152</f>
        <v>0</v>
      </c>
      <c r="O152" s="189">
        <f>SUM(K152:N152)</f>
        <v>0</v>
      </c>
    </row>
    <row r="153" spans="1:15" ht="41.25" customHeight="1" x14ac:dyDescent="0.25">
      <c r="A153" s="190">
        <v>89</v>
      </c>
      <c r="B153" s="64"/>
      <c r="C153" s="412" t="s">
        <v>75</v>
      </c>
      <c r="D153" s="413"/>
      <c r="E153" s="413"/>
      <c r="F153" s="413"/>
      <c r="G153" s="414"/>
      <c r="H153" s="65" t="s">
        <v>22</v>
      </c>
      <c r="I153" s="232">
        <v>3</v>
      </c>
      <c r="J153" s="67"/>
      <c r="K153" s="68"/>
      <c r="L153" s="68"/>
      <c r="M153" s="68"/>
      <c r="N153" s="68"/>
      <c r="O153" s="180"/>
    </row>
    <row r="154" spans="1:15" ht="11.25" customHeight="1" x14ac:dyDescent="0.2">
      <c r="A154" s="181"/>
      <c r="B154" s="39"/>
      <c r="C154" s="385" t="s">
        <v>23</v>
      </c>
      <c r="D154" s="386"/>
      <c r="E154" s="386"/>
      <c r="F154" s="386"/>
      <c r="G154" s="387"/>
      <c r="H154" s="40"/>
      <c r="I154" s="229"/>
      <c r="J154" s="42"/>
      <c r="K154" s="43"/>
      <c r="L154" s="43"/>
      <c r="M154" s="43"/>
      <c r="N154" s="43"/>
      <c r="O154" s="182"/>
    </row>
    <row r="155" spans="1:15" ht="12" customHeight="1" x14ac:dyDescent="0.2">
      <c r="A155" s="183" t="s">
        <v>105</v>
      </c>
      <c r="B155" s="39"/>
      <c r="C155" s="381" t="s">
        <v>14</v>
      </c>
      <c r="D155" s="382"/>
      <c r="E155" s="382"/>
      <c r="F155" s="382"/>
      <c r="G155" s="383"/>
      <c r="H155" s="40"/>
      <c r="I155" s="229"/>
      <c r="J155" s="45"/>
      <c r="K155" s="43"/>
      <c r="L155" s="43"/>
      <c r="M155" s="43"/>
      <c r="N155" s="43"/>
      <c r="O155" s="184"/>
    </row>
    <row r="156" spans="1:15" ht="11.25" customHeight="1" x14ac:dyDescent="0.2">
      <c r="A156" s="181"/>
      <c r="B156" s="39"/>
      <c r="C156" s="385" t="s">
        <v>25</v>
      </c>
      <c r="D156" s="386"/>
      <c r="E156" s="386"/>
      <c r="F156" s="386"/>
      <c r="G156" s="387"/>
      <c r="H156" s="40"/>
      <c r="I156" s="229"/>
      <c r="J156" s="45"/>
      <c r="K156" s="43"/>
      <c r="L156" s="43"/>
      <c r="M156" s="43"/>
      <c r="N156" s="43"/>
      <c r="O156" s="185"/>
    </row>
    <row r="157" spans="1:15" ht="27.75" customHeight="1" x14ac:dyDescent="0.25">
      <c r="A157" s="186">
        <v>69034</v>
      </c>
      <c r="B157" s="46"/>
      <c r="C157" s="378" t="s">
        <v>26</v>
      </c>
      <c r="D157" s="379"/>
      <c r="E157" s="379"/>
      <c r="F157" s="379"/>
      <c r="G157" s="380"/>
      <c r="H157" s="47" t="s">
        <v>27</v>
      </c>
      <c r="I157" s="230">
        <v>13.4802</v>
      </c>
      <c r="J157" s="287"/>
      <c r="K157" s="43">
        <f>I157*J157</f>
        <v>0</v>
      </c>
      <c r="L157" s="43"/>
      <c r="M157" s="43"/>
      <c r="N157" s="43"/>
      <c r="O157" s="187">
        <f>SUM(K157:N157)</f>
        <v>0</v>
      </c>
    </row>
    <row r="158" spans="1:15" ht="11.25" customHeight="1" x14ac:dyDescent="0.2">
      <c r="A158" s="183" t="s">
        <v>106</v>
      </c>
      <c r="B158" s="39"/>
      <c r="C158" s="381" t="s">
        <v>15</v>
      </c>
      <c r="D158" s="382"/>
      <c r="E158" s="382"/>
      <c r="F158" s="382"/>
      <c r="G158" s="383"/>
      <c r="H158" s="40"/>
      <c r="I158" s="229"/>
      <c r="J158" s="45"/>
      <c r="K158" s="43"/>
      <c r="L158" s="43"/>
      <c r="M158" s="43"/>
      <c r="N158" s="43"/>
      <c r="O158" s="184"/>
    </row>
    <row r="159" spans="1:15" ht="12" customHeight="1" x14ac:dyDescent="0.2">
      <c r="A159" s="181"/>
      <c r="B159" s="39"/>
      <c r="C159" s="385" t="s">
        <v>29</v>
      </c>
      <c r="D159" s="386"/>
      <c r="E159" s="386"/>
      <c r="F159" s="386"/>
      <c r="G159" s="387"/>
      <c r="H159" s="40"/>
      <c r="I159" s="229"/>
      <c r="J159" s="45"/>
      <c r="K159" s="43"/>
      <c r="L159" s="43"/>
      <c r="M159" s="43"/>
      <c r="N159" s="43"/>
      <c r="O159" s="185"/>
    </row>
    <row r="160" spans="1:15" ht="27.75" customHeight="1" x14ac:dyDescent="0.25">
      <c r="A160" s="186">
        <v>69065</v>
      </c>
      <c r="B160" s="49"/>
      <c r="C160" s="375" t="s">
        <v>30</v>
      </c>
      <c r="D160" s="376"/>
      <c r="E160" s="376"/>
      <c r="F160" s="376"/>
      <c r="G160" s="377"/>
      <c r="H160" s="47" t="s">
        <v>31</v>
      </c>
      <c r="I160" s="230">
        <v>1.31325</v>
      </c>
      <c r="J160" s="287"/>
      <c r="K160" s="43"/>
      <c r="L160" s="43">
        <f>I160*J160</f>
        <v>0</v>
      </c>
      <c r="M160" s="43"/>
      <c r="N160" s="43"/>
      <c r="O160" s="187">
        <f>SUM(K160:N160)</f>
        <v>0</v>
      </c>
    </row>
    <row r="161" spans="1:15" ht="12" customHeight="1" x14ac:dyDescent="0.25">
      <c r="A161" s="186">
        <v>69066</v>
      </c>
      <c r="B161" s="49"/>
      <c r="C161" s="378" t="s">
        <v>32</v>
      </c>
      <c r="D161" s="379"/>
      <c r="E161" s="379"/>
      <c r="F161" s="379"/>
      <c r="G161" s="380"/>
      <c r="H161" s="47" t="s">
        <v>31</v>
      </c>
      <c r="I161" s="230">
        <v>3.8625E-2</v>
      </c>
      <c r="J161" s="287"/>
      <c r="K161" s="43"/>
      <c r="L161" s="43">
        <f>I161*J161</f>
        <v>0</v>
      </c>
      <c r="M161" s="43"/>
      <c r="N161" s="43"/>
      <c r="O161" s="187">
        <f>SUM(K161:N161)</f>
        <v>0</v>
      </c>
    </row>
    <row r="162" spans="1:15" ht="12" customHeight="1" x14ac:dyDescent="0.2">
      <c r="A162" s="183" t="s">
        <v>107</v>
      </c>
      <c r="B162" s="39"/>
      <c r="C162" s="381" t="s">
        <v>16</v>
      </c>
      <c r="D162" s="382"/>
      <c r="E162" s="382"/>
      <c r="F162" s="382"/>
      <c r="G162" s="383"/>
      <c r="H162" s="40"/>
      <c r="I162" s="229"/>
      <c r="J162" s="51"/>
      <c r="K162" s="52"/>
      <c r="L162" s="52"/>
      <c r="M162" s="52"/>
      <c r="N162" s="52"/>
      <c r="O162" s="184"/>
    </row>
    <row r="163" spans="1:15" ht="11.25" customHeight="1" x14ac:dyDescent="0.25">
      <c r="A163" s="186">
        <v>69093</v>
      </c>
      <c r="B163" s="49"/>
      <c r="C163" s="378" t="s">
        <v>34</v>
      </c>
      <c r="D163" s="379"/>
      <c r="E163" s="379"/>
      <c r="F163" s="379"/>
      <c r="G163" s="380"/>
      <c r="H163" s="47" t="s">
        <v>35</v>
      </c>
      <c r="I163" s="230">
        <v>0.24</v>
      </c>
      <c r="J163" s="288"/>
      <c r="K163" s="52"/>
      <c r="L163" s="52"/>
      <c r="M163" s="52">
        <f>I163*J163</f>
        <v>0</v>
      </c>
      <c r="N163" s="52"/>
      <c r="O163" s="187">
        <f>SUM(K163:N163)</f>
        <v>0</v>
      </c>
    </row>
    <row r="164" spans="1:15" ht="33.950000000000003" customHeight="1" x14ac:dyDescent="0.25">
      <c r="A164" s="188">
        <v>90</v>
      </c>
      <c r="B164" s="62"/>
      <c r="C164" s="366" t="s">
        <v>108</v>
      </c>
      <c r="D164" s="367"/>
      <c r="E164" s="367"/>
      <c r="F164" s="367"/>
      <c r="G164" s="368"/>
      <c r="H164" s="56" t="s">
        <v>22</v>
      </c>
      <c r="I164" s="231">
        <v>3</v>
      </c>
      <c r="J164" s="289"/>
      <c r="K164" s="37"/>
      <c r="L164" s="37"/>
      <c r="M164" s="37"/>
      <c r="N164" s="37">
        <f t="shared" ref="N164" si="12">I164*J164</f>
        <v>0</v>
      </c>
      <c r="O164" s="189">
        <f>SUM(K164:N164)</f>
        <v>0</v>
      </c>
    </row>
    <row r="165" spans="1:15" ht="12.75" customHeight="1" x14ac:dyDescent="0.25">
      <c r="A165" s="270" t="s">
        <v>109</v>
      </c>
      <c r="B165" s="277"/>
      <c r="C165" s="277"/>
      <c r="D165" s="277"/>
      <c r="E165" s="277"/>
      <c r="F165" s="277"/>
      <c r="G165" s="277"/>
      <c r="H165" s="278"/>
      <c r="I165" s="279"/>
      <c r="J165" s="280"/>
      <c r="K165" s="281"/>
      <c r="L165" s="281"/>
      <c r="M165" s="281"/>
      <c r="N165" s="281"/>
      <c r="O165" s="282"/>
    </row>
    <row r="166" spans="1:15" ht="38.25" customHeight="1" x14ac:dyDescent="0.25">
      <c r="A166" s="179">
        <v>91</v>
      </c>
      <c r="B166" s="33"/>
      <c r="C166" s="388" t="s">
        <v>87</v>
      </c>
      <c r="D166" s="392"/>
      <c r="E166" s="392"/>
      <c r="F166" s="392"/>
      <c r="G166" s="393"/>
      <c r="H166" s="34" t="s">
        <v>22</v>
      </c>
      <c r="I166" s="228">
        <v>3</v>
      </c>
      <c r="J166" s="36"/>
      <c r="K166" s="37"/>
      <c r="L166" s="37"/>
      <c r="M166" s="37"/>
      <c r="N166" s="37"/>
      <c r="O166" s="180"/>
    </row>
    <row r="167" spans="1:15" ht="11.25" customHeight="1" x14ac:dyDescent="0.2">
      <c r="A167" s="181"/>
      <c r="B167" s="39"/>
      <c r="C167" s="385" t="s">
        <v>23</v>
      </c>
      <c r="D167" s="386"/>
      <c r="E167" s="386"/>
      <c r="F167" s="386"/>
      <c r="G167" s="387"/>
      <c r="H167" s="40"/>
      <c r="I167" s="229"/>
      <c r="J167" s="42"/>
      <c r="K167" s="43"/>
      <c r="L167" s="43"/>
      <c r="M167" s="43"/>
      <c r="N167" s="43"/>
      <c r="O167" s="182"/>
    </row>
    <row r="168" spans="1:15" ht="12" customHeight="1" x14ac:dyDescent="0.2">
      <c r="A168" s="183" t="s">
        <v>110</v>
      </c>
      <c r="B168" s="39"/>
      <c r="C168" s="381" t="s">
        <v>14</v>
      </c>
      <c r="D168" s="382"/>
      <c r="E168" s="382"/>
      <c r="F168" s="382"/>
      <c r="G168" s="383"/>
      <c r="H168" s="40"/>
      <c r="I168" s="229"/>
      <c r="J168" s="45"/>
      <c r="K168" s="43"/>
      <c r="L168" s="43"/>
      <c r="M168" s="43"/>
      <c r="N168" s="43"/>
      <c r="O168" s="184"/>
    </row>
    <row r="169" spans="1:15" ht="11.25" customHeight="1" x14ac:dyDescent="0.2">
      <c r="A169" s="181"/>
      <c r="B169" s="39"/>
      <c r="C169" s="385" t="s">
        <v>25</v>
      </c>
      <c r="D169" s="386"/>
      <c r="E169" s="386"/>
      <c r="F169" s="386"/>
      <c r="G169" s="387"/>
      <c r="H169" s="40"/>
      <c r="I169" s="229"/>
      <c r="J169" s="45"/>
      <c r="K169" s="43"/>
      <c r="L169" s="43"/>
      <c r="M169" s="43"/>
      <c r="N169" s="43"/>
      <c r="O169" s="185"/>
    </row>
    <row r="170" spans="1:15" ht="27.75" customHeight="1" x14ac:dyDescent="0.25">
      <c r="A170" s="186">
        <v>69764</v>
      </c>
      <c r="B170" s="46"/>
      <c r="C170" s="378" t="s">
        <v>26</v>
      </c>
      <c r="D170" s="379"/>
      <c r="E170" s="379"/>
      <c r="F170" s="379"/>
      <c r="G170" s="380"/>
      <c r="H170" s="47" t="s">
        <v>27</v>
      </c>
      <c r="I170" s="230">
        <v>29.895900000000001</v>
      </c>
      <c r="J170" s="287"/>
      <c r="K170" s="43">
        <f>I170*J170</f>
        <v>0</v>
      </c>
      <c r="L170" s="43"/>
      <c r="M170" s="43"/>
      <c r="N170" s="43"/>
      <c r="O170" s="187">
        <f>SUM(K170:N170)</f>
        <v>0</v>
      </c>
    </row>
    <row r="171" spans="1:15" ht="11.25" customHeight="1" x14ac:dyDescent="0.2">
      <c r="A171" s="183" t="s">
        <v>111</v>
      </c>
      <c r="B171" s="39"/>
      <c r="C171" s="381" t="s">
        <v>15</v>
      </c>
      <c r="D171" s="382"/>
      <c r="E171" s="382"/>
      <c r="F171" s="382"/>
      <c r="G171" s="383"/>
      <c r="H171" s="40"/>
      <c r="I171" s="229"/>
      <c r="J171" s="45"/>
      <c r="K171" s="43"/>
      <c r="L171" s="43"/>
      <c r="M171" s="43"/>
      <c r="N171" s="43"/>
      <c r="O171" s="184"/>
    </row>
    <row r="172" spans="1:15" ht="12" customHeight="1" x14ac:dyDescent="0.2">
      <c r="A172" s="181"/>
      <c r="B172" s="39"/>
      <c r="C172" s="385" t="s">
        <v>29</v>
      </c>
      <c r="D172" s="386"/>
      <c r="E172" s="386"/>
      <c r="F172" s="386"/>
      <c r="G172" s="387"/>
      <c r="H172" s="40"/>
      <c r="I172" s="229"/>
      <c r="J172" s="45"/>
      <c r="K172" s="43"/>
      <c r="L172" s="43"/>
      <c r="M172" s="43"/>
      <c r="N172" s="43"/>
      <c r="O172" s="185"/>
    </row>
    <row r="173" spans="1:15" ht="27.75" customHeight="1" x14ac:dyDescent="0.25">
      <c r="A173" s="186">
        <v>69795</v>
      </c>
      <c r="B173" s="49"/>
      <c r="C173" s="384" t="s">
        <v>1038</v>
      </c>
      <c r="D173" s="376"/>
      <c r="E173" s="376"/>
      <c r="F173" s="376"/>
      <c r="G173" s="377"/>
      <c r="H173" s="47" t="s">
        <v>31</v>
      </c>
      <c r="I173" s="230">
        <v>5.48475</v>
      </c>
      <c r="J173" s="287"/>
      <c r="K173" s="43"/>
      <c r="L173" s="43">
        <f>I173*J173</f>
        <v>0</v>
      </c>
      <c r="M173" s="43"/>
      <c r="N173" s="43"/>
      <c r="O173" s="187">
        <f>SUM(K173:N173)</f>
        <v>0</v>
      </c>
    </row>
    <row r="174" spans="1:15" ht="12" customHeight="1" x14ac:dyDescent="0.25">
      <c r="A174" s="186">
        <v>69796</v>
      </c>
      <c r="B174" s="49"/>
      <c r="C174" s="378" t="s">
        <v>32</v>
      </c>
      <c r="D174" s="379"/>
      <c r="E174" s="379"/>
      <c r="F174" s="379"/>
      <c r="G174" s="380"/>
      <c r="H174" s="47" t="s">
        <v>31</v>
      </c>
      <c r="I174" s="230">
        <v>0.309</v>
      </c>
      <c r="J174" s="287"/>
      <c r="K174" s="43"/>
      <c r="L174" s="43">
        <f>I174*J174</f>
        <v>0</v>
      </c>
      <c r="M174" s="43"/>
      <c r="N174" s="43"/>
      <c r="O174" s="187">
        <f>SUM(K174:N174)</f>
        <v>0</v>
      </c>
    </row>
    <row r="175" spans="1:15" ht="12" customHeight="1" x14ac:dyDescent="0.2">
      <c r="A175" s="183" t="s">
        <v>112</v>
      </c>
      <c r="B175" s="39"/>
      <c r="C175" s="381" t="s">
        <v>16</v>
      </c>
      <c r="D175" s="382"/>
      <c r="E175" s="382"/>
      <c r="F175" s="382"/>
      <c r="G175" s="383"/>
      <c r="H175" s="40"/>
      <c r="I175" s="229"/>
      <c r="J175" s="51"/>
      <c r="K175" s="52"/>
      <c r="L175" s="52"/>
      <c r="M175" s="52"/>
      <c r="N175" s="52"/>
      <c r="O175" s="184"/>
    </row>
    <row r="176" spans="1:15" ht="11.25" customHeight="1" x14ac:dyDescent="0.25">
      <c r="A176" s="186">
        <v>69823</v>
      </c>
      <c r="B176" s="49"/>
      <c r="C176" s="378" t="s">
        <v>34</v>
      </c>
      <c r="D176" s="379"/>
      <c r="E176" s="379"/>
      <c r="F176" s="379"/>
      <c r="G176" s="380"/>
      <c r="H176" s="47" t="s">
        <v>35</v>
      </c>
      <c r="I176" s="230">
        <v>1.05</v>
      </c>
      <c r="J176" s="288"/>
      <c r="K176" s="52"/>
      <c r="L176" s="52"/>
      <c r="M176" s="52">
        <f>I176*J176</f>
        <v>0</v>
      </c>
      <c r="N176" s="52"/>
      <c r="O176" s="187">
        <f>SUM(K176:N176)</f>
        <v>0</v>
      </c>
    </row>
    <row r="177" spans="1:15" ht="23.1" customHeight="1" x14ac:dyDescent="0.25">
      <c r="A177" s="188">
        <v>92</v>
      </c>
      <c r="B177" s="55"/>
      <c r="C177" s="366" t="s">
        <v>36</v>
      </c>
      <c r="D177" s="367"/>
      <c r="E177" s="367"/>
      <c r="F177" s="367"/>
      <c r="G177" s="368"/>
      <c r="H177" s="56" t="s">
        <v>37</v>
      </c>
      <c r="I177" s="231">
        <v>3</v>
      </c>
      <c r="J177" s="289"/>
      <c r="K177" s="37"/>
      <c r="L177" s="37"/>
      <c r="M177" s="37"/>
      <c r="N177" s="37">
        <f t="shared" ref="N177" si="13">I177*J177</f>
        <v>0</v>
      </c>
      <c r="O177" s="189">
        <f>SUM(K177:N177)</f>
        <v>0</v>
      </c>
    </row>
    <row r="178" spans="1:15" ht="25.5" customHeight="1" x14ac:dyDescent="0.25">
      <c r="A178" s="179">
        <v>93</v>
      </c>
      <c r="B178" s="33"/>
      <c r="C178" s="391" t="s">
        <v>49</v>
      </c>
      <c r="D178" s="392"/>
      <c r="E178" s="392"/>
      <c r="F178" s="392"/>
      <c r="G178" s="393"/>
      <c r="H178" s="34" t="s">
        <v>22</v>
      </c>
      <c r="I178" s="228">
        <v>1</v>
      </c>
      <c r="J178" s="36"/>
      <c r="K178" s="37"/>
      <c r="L178" s="37"/>
      <c r="M178" s="37"/>
      <c r="N178" s="37"/>
      <c r="O178" s="180"/>
    </row>
    <row r="179" spans="1:15" ht="11.25" customHeight="1" x14ac:dyDescent="0.2">
      <c r="A179" s="181"/>
      <c r="B179" s="39"/>
      <c r="C179" s="385" t="s">
        <v>23</v>
      </c>
      <c r="D179" s="386"/>
      <c r="E179" s="386"/>
      <c r="F179" s="386"/>
      <c r="G179" s="387"/>
      <c r="H179" s="40"/>
      <c r="I179" s="229"/>
      <c r="J179" s="42"/>
      <c r="K179" s="43"/>
      <c r="L179" s="43"/>
      <c r="M179" s="43"/>
      <c r="N179" s="43"/>
      <c r="O179" s="182"/>
    </row>
    <row r="180" spans="1:15" ht="12" customHeight="1" x14ac:dyDescent="0.2">
      <c r="A180" s="183" t="s">
        <v>113</v>
      </c>
      <c r="B180" s="39"/>
      <c r="C180" s="381" t="s">
        <v>14</v>
      </c>
      <c r="D180" s="382"/>
      <c r="E180" s="382"/>
      <c r="F180" s="382"/>
      <c r="G180" s="383"/>
      <c r="H180" s="40"/>
      <c r="I180" s="229"/>
      <c r="J180" s="45"/>
      <c r="K180" s="43"/>
      <c r="L180" s="43"/>
      <c r="M180" s="43"/>
      <c r="N180" s="43"/>
      <c r="O180" s="184"/>
    </row>
    <row r="181" spans="1:15" ht="11.25" customHeight="1" x14ac:dyDescent="0.2">
      <c r="A181" s="181"/>
      <c r="B181" s="39"/>
      <c r="C181" s="385" t="s">
        <v>25</v>
      </c>
      <c r="D181" s="386"/>
      <c r="E181" s="386"/>
      <c r="F181" s="386"/>
      <c r="G181" s="387"/>
      <c r="H181" s="40"/>
      <c r="I181" s="229"/>
      <c r="J181" s="45"/>
      <c r="K181" s="43"/>
      <c r="L181" s="43"/>
      <c r="M181" s="43"/>
      <c r="N181" s="43"/>
      <c r="O181" s="185"/>
    </row>
    <row r="182" spans="1:15" ht="28.5" customHeight="1" x14ac:dyDescent="0.25">
      <c r="A182" s="186">
        <v>70495</v>
      </c>
      <c r="B182" s="46"/>
      <c r="C182" s="378" t="s">
        <v>26</v>
      </c>
      <c r="D182" s="379"/>
      <c r="E182" s="379"/>
      <c r="F182" s="379"/>
      <c r="G182" s="380"/>
      <c r="H182" s="47" t="s">
        <v>27</v>
      </c>
      <c r="I182" s="230">
        <v>7.1585000000000001</v>
      </c>
      <c r="J182" s="287"/>
      <c r="K182" s="43">
        <f>I182*J182</f>
        <v>0</v>
      </c>
      <c r="L182" s="43"/>
      <c r="M182" s="43"/>
      <c r="N182" s="43"/>
      <c r="O182" s="187">
        <f>SUM(K182:N182)</f>
        <v>0</v>
      </c>
    </row>
    <row r="183" spans="1:15" ht="11.25" customHeight="1" x14ac:dyDescent="0.2">
      <c r="A183" s="183" t="s">
        <v>114</v>
      </c>
      <c r="B183" s="39"/>
      <c r="C183" s="381" t="s">
        <v>15</v>
      </c>
      <c r="D183" s="382"/>
      <c r="E183" s="382"/>
      <c r="F183" s="382"/>
      <c r="G183" s="383"/>
      <c r="H183" s="40"/>
      <c r="I183" s="229"/>
      <c r="J183" s="45"/>
      <c r="K183" s="43"/>
      <c r="L183" s="43"/>
      <c r="M183" s="43"/>
      <c r="N183" s="43"/>
      <c r="O183" s="184"/>
    </row>
    <row r="184" spans="1:15" ht="12" customHeight="1" x14ac:dyDescent="0.2">
      <c r="A184" s="181"/>
      <c r="B184" s="39"/>
      <c r="C184" s="385" t="s">
        <v>29</v>
      </c>
      <c r="D184" s="386"/>
      <c r="E184" s="386"/>
      <c r="F184" s="386"/>
      <c r="G184" s="387"/>
      <c r="H184" s="40"/>
      <c r="I184" s="229"/>
      <c r="J184" s="45"/>
      <c r="K184" s="43"/>
      <c r="L184" s="43"/>
      <c r="M184" s="43"/>
      <c r="N184" s="43"/>
      <c r="O184" s="185"/>
    </row>
    <row r="185" spans="1:15" ht="27.75" customHeight="1" x14ac:dyDescent="0.25">
      <c r="A185" s="186">
        <v>70526</v>
      </c>
      <c r="B185" s="49"/>
      <c r="C185" s="375" t="s">
        <v>30</v>
      </c>
      <c r="D185" s="376"/>
      <c r="E185" s="376"/>
      <c r="F185" s="376"/>
      <c r="G185" s="377"/>
      <c r="H185" s="47" t="s">
        <v>31</v>
      </c>
      <c r="I185" s="230">
        <v>0.96562499999999996</v>
      </c>
      <c r="J185" s="287"/>
      <c r="K185" s="43"/>
      <c r="L185" s="43">
        <f>I185*J185</f>
        <v>0</v>
      </c>
      <c r="M185" s="43"/>
      <c r="N185" s="43"/>
      <c r="O185" s="187">
        <f>SUM(K185:N185)</f>
        <v>0</v>
      </c>
    </row>
    <row r="186" spans="1:15" ht="11.25" customHeight="1" x14ac:dyDescent="0.25">
      <c r="A186" s="186">
        <v>70527</v>
      </c>
      <c r="B186" s="49"/>
      <c r="C186" s="378" t="s">
        <v>41</v>
      </c>
      <c r="D186" s="379"/>
      <c r="E186" s="379"/>
      <c r="F186" s="379"/>
      <c r="G186" s="380"/>
      <c r="H186" s="47" t="s">
        <v>31</v>
      </c>
      <c r="I186" s="230">
        <v>0.83687500000000004</v>
      </c>
      <c r="J186" s="288"/>
      <c r="K186" s="52"/>
      <c r="L186" s="43">
        <f t="shared" ref="L186:L187" si="14">I186*J186</f>
        <v>0</v>
      </c>
      <c r="M186" s="43"/>
      <c r="N186" s="43"/>
      <c r="O186" s="187">
        <f>SUM(K186:N186)</f>
        <v>0</v>
      </c>
    </row>
    <row r="187" spans="1:15" ht="12" customHeight="1" x14ac:dyDescent="0.25">
      <c r="A187" s="186">
        <v>70528</v>
      </c>
      <c r="B187" s="49"/>
      <c r="C187" s="378" t="s">
        <v>32</v>
      </c>
      <c r="D187" s="379"/>
      <c r="E187" s="379"/>
      <c r="F187" s="379"/>
      <c r="G187" s="380"/>
      <c r="H187" s="47" t="s">
        <v>31</v>
      </c>
      <c r="I187" s="230">
        <v>2.5749999999999999E-2</v>
      </c>
      <c r="J187" s="287"/>
      <c r="K187" s="43"/>
      <c r="L187" s="43">
        <f t="shared" si="14"/>
        <v>0</v>
      </c>
      <c r="M187" s="43"/>
      <c r="N187" s="43"/>
      <c r="O187" s="187">
        <f>SUM(K187:N187)</f>
        <v>0</v>
      </c>
    </row>
    <row r="188" spans="1:15" ht="11.25" customHeight="1" x14ac:dyDescent="0.2">
      <c r="A188" s="183" t="s">
        <v>115</v>
      </c>
      <c r="B188" s="39"/>
      <c r="C188" s="381" t="s">
        <v>16</v>
      </c>
      <c r="D188" s="382"/>
      <c r="E188" s="382"/>
      <c r="F188" s="382"/>
      <c r="G188" s="383"/>
      <c r="H188" s="40"/>
      <c r="I188" s="229"/>
      <c r="J188" s="45"/>
      <c r="K188" s="43"/>
      <c r="L188" s="43"/>
      <c r="M188" s="43"/>
      <c r="N188" s="43"/>
      <c r="O188" s="184"/>
    </row>
    <row r="189" spans="1:15" ht="27" customHeight="1" x14ac:dyDescent="0.25">
      <c r="A189" s="186">
        <v>70554</v>
      </c>
      <c r="B189" s="49"/>
      <c r="C189" s="384" t="s">
        <v>1039</v>
      </c>
      <c r="D189" s="376"/>
      <c r="E189" s="376"/>
      <c r="F189" s="376"/>
      <c r="G189" s="377"/>
      <c r="H189" s="47" t="s">
        <v>35</v>
      </c>
      <c r="I189" s="230">
        <v>0.43</v>
      </c>
      <c r="J189" s="287"/>
      <c r="K189" s="43"/>
      <c r="L189" s="43"/>
      <c r="M189" s="52">
        <f>I189*J189</f>
        <v>0</v>
      </c>
      <c r="N189" s="52"/>
      <c r="O189" s="187">
        <f>SUM(K189:N189)</f>
        <v>0</v>
      </c>
    </row>
    <row r="190" spans="1:15" ht="12" customHeight="1" x14ac:dyDescent="0.25">
      <c r="A190" s="186">
        <v>70555</v>
      </c>
      <c r="B190" s="49"/>
      <c r="C190" s="378" t="s">
        <v>55</v>
      </c>
      <c r="D190" s="379"/>
      <c r="E190" s="379"/>
      <c r="F190" s="379"/>
      <c r="G190" s="380"/>
      <c r="H190" s="40" t="s">
        <v>44</v>
      </c>
      <c r="I190" s="230">
        <v>0.2</v>
      </c>
      <c r="J190" s="287"/>
      <c r="K190" s="43"/>
      <c r="L190" s="43"/>
      <c r="M190" s="52">
        <f t="shared" ref="M190:M192" si="15">I190*J190</f>
        <v>0</v>
      </c>
      <c r="N190" s="52"/>
      <c r="O190" s="187">
        <f>SUM(K190:N190)</f>
        <v>0</v>
      </c>
    </row>
    <row r="191" spans="1:15" ht="12" customHeight="1" x14ac:dyDescent="0.25">
      <c r="A191" s="186">
        <v>70556</v>
      </c>
      <c r="B191" s="49"/>
      <c r="C191" s="378" t="s">
        <v>43</v>
      </c>
      <c r="D191" s="379"/>
      <c r="E191" s="379"/>
      <c r="F191" s="379"/>
      <c r="G191" s="380"/>
      <c r="H191" s="40" t="s">
        <v>44</v>
      </c>
      <c r="I191" s="230">
        <v>0.04</v>
      </c>
      <c r="J191" s="288"/>
      <c r="K191" s="52"/>
      <c r="L191" s="52"/>
      <c r="M191" s="52">
        <f t="shared" si="15"/>
        <v>0</v>
      </c>
      <c r="N191" s="52"/>
      <c r="O191" s="187">
        <f>SUM(K191:N191)</f>
        <v>0</v>
      </c>
    </row>
    <row r="192" spans="1:15" ht="11.25" customHeight="1" x14ac:dyDescent="0.25">
      <c r="A192" s="186">
        <v>70557</v>
      </c>
      <c r="B192" s="49"/>
      <c r="C192" s="378" t="s">
        <v>45</v>
      </c>
      <c r="D192" s="379"/>
      <c r="E192" s="379"/>
      <c r="F192" s="379"/>
      <c r="G192" s="380"/>
      <c r="H192" s="47" t="s">
        <v>35</v>
      </c>
      <c r="I192" s="230">
        <v>4.0000000000000001E-3</v>
      </c>
      <c r="J192" s="288"/>
      <c r="K192" s="52"/>
      <c r="L192" s="52"/>
      <c r="M192" s="52">
        <f t="shared" si="15"/>
        <v>0</v>
      </c>
      <c r="N192" s="52"/>
      <c r="O192" s="187">
        <f>SUM(K192:N192)</f>
        <v>0</v>
      </c>
    </row>
    <row r="193" spans="1:15" ht="27.75" customHeight="1" x14ac:dyDescent="0.25">
      <c r="A193" s="191">
        <v>94</v>
      </c>
      <c r="B193" s="55"/>
      <c r="C193" s="366" t="s">
        <v>116</v>
      </c>
      <c r="D193" s="367"/>
      <c r="E193" s="367"/>
      <c r="F193" s="367"/>
      <c r="G193" s="368"/>
      <c r="H193" s="56" t="s">
        <v>37</v>
      </c>
      <c r="I193" s="231">
        <v>1</v>
      </c>
      <c r="J193" s="289"/>
      <c r="K193" s="37"/>
      <c r="L193" s="37"/>
      <c r="M193" s="37"/>
      <c r="N193" s="37">
        <f t="shared" ref="N193" si="16">I193*J193</f>
        <v>0</v>
      </c>
      <c r="O193" s="189">
        <f>SUM(K193:N193)</f>
        <v>0</v>
      </c>
    </row>
    <row r="194" spans="1:15" ht="21.75" customHeight="1" x14ac:dyDescent="0.25">
      <c r="A194" s="192">
        <v>95</v>
      </c>
      <c r="B194" s="33"/>
      <c r="C194" s="388" t="s">
        <v>57</v>
      </c>
      <c r="D194" s="389"/>
      <c r="E194" s="389"/>
      <c r="F194" s="389"/>
      <c r="G194" s="390"/>
      <c r="H194" s="34" t="s">
        <v>22</v>
      </c>
      <c r="I194" s="228">
        <v>6</v>
      </c>
      <c r="J194" s="36"/>
      <c r="K194" s="37"/>
      <c r="L194" s="37"/>
      <c r="M194" s="37"/>
      <c r="N194" s="37"/>
      <c r="O194" s="180"/>
    </row>
    <row r="195" spans="1:15" ht="11.25" customHeight="1" x14ac:dyDescent="0.2">
      <c r="A195" s="181"/>
      <c r="B195" s="39"/>
      <c r="C195" s="385" t="s">
        <v>23</v>
      </c>
      <c r="D195" s="386"/>
      <c r="E195" s="386"/>
      <c r="F195" s="386"/>
      <c r="G195" s="387"/>
      <c r="H195" s="40"/>
      <c r="I195" s="229"/>
      <c r="J195" s="42"/>
      <c r="K195" s="43"/>
      <c r="L195" s="43"/>
      <c r="M195" s="43"/>
      <c r="N195" s="43"/>
      <c r="O195" s="182"/>
    </row>
    <row r="196" spans="1:15" ht="11.25" customHeight="1" x14ac:dyDescent="0.2">
      <c r="A196" s="183" t="s">
        <v>117</v>
      </c>
      <c r="B196" s="39"/>
      <c r="C196" s="381" t="s">
        <v>14</v>
      </c>
      <c r="D196" s="382"/>
      <c r="E196" s="382"/>
      <c r="F196" s="382"/>
      <c r="G196" s="383"/>
      <c r="H196" s="40"/>
      <c r="I196" s="229"/>
      <c r="J196" s="45"/>
      <c r="K196" s="43"/>
      <c r="L196" s="43"/>
      <c r="M196" s="43"/>
      <c r="N196" s="43"/>
      <c r="O196" s="184"/>
    </row>
    <row r="197" spans="1:15" ht="12" customHeight="1" x14ac:dyDescent="0.2">
      <c r="A197" s="181"/>
      <c r="B197" s="39"/>
      <c r="C197" s="385" t="s">
        <v>25</v>
      </c>
      <c r="D197" s="386"/>
      <c r="E197" s="386"/>
      <c r="F197" s="386"/>
      <c r="G197" s="387"/>
      <c r="H197" s="40"/>
      <c r="I197" s="229"/>
      <c r="J197" s="45"/>
      <c r="K197" s="43"/>
      <c r="L197" s="43"/>
      <c r="M197" s="43"/>
      <c r="N197" s="43"/>
      <c r="O197" s="185"/>
    </row>
    <row r="198" spans="1:15" ht="27.75" customHeight="1" x14ac:dyDescent="0.25">
      <c r="A198" s="186">
        <v>71225</v>
      </c>
      <c r="B198" s="46"/>
      <c r="C198" s="378" t="s">
        <v>59</v>
      </c>
      <c r="D198" s="379"/>
      <c r="E198" s="379"/>
      <c r="F198" s="379"/>
      <c r="G198" s="380"/>
      <c r="H198" s="47" t="s">
        <v>27</v>
      </c>
      <c r="I198" s="230">
        <v>7.9565999999999999</v>
      </c>
      <c r="J198" s="287"/>
      <c r="K198" s="43">
        <f>I198*J198</f>
        <v>0</v>
      </c>
      <c r="L198" s="43"/>
      <c r="M198" s="43"/>
      <c r="N198" s="43"/>
      <c r="O198" s="187">
        <f>SUM(K198:N198)</f>
        <v>0</v>
      </c>
    </row>
    <row r="199" spans="1:15" ht="12" customHeight="1" x14ac:dyDescent="0.2">
      <c r="A199" s="183" t="s">
        <v>118</v>
      </c>
      <c r="B199" s="39"/>
      <c r="C199" s="381" t="s">
        <v>16</v>
      </c>
      <c r="D199" s="382"/>
      <c r="E199" s="382"/>
      <c r="F199" s="382"/>
      <c r="G199" s="383"/>
      <c r="H199" s="40"/>
      <c r="I199" s="229"/>
      <c r="J199" s="51"/>
      <c r="K199" s="52"/>
      <c r="L199" s="52"/>
      <c r="M199" s="52"/>
      <c r="N199" s="52"/>
      <c r="O199" s="184"/>
    </row>
    <row r="200" spans="1:15" ht="11.25" customHeight="1" x14ac:dyDescent="0.25">
      <c r="A200" s="186">
        <v>71256</v>
      </c>
      <c r="B200" s="49"/>
      <c r="C200" s="378" t="s">
        <v>61</v>
      </c>
      <c r="D200" s="379"/>
      <c r="E200" s="379"/>
      <c r="F200" s="379"/>
      <c r="G200" s="380"/>
      <c r="H200" s="47" t="s">
        <v>35</v>
      </c>
      <c r="I200" s="230">
        <v>0.252</v>
      </c>
      <c r="J200" s="287"/>
      <c r="K200" s="43"/>
      <c r="L200" s="43"/>
      <c r="M200" s="52">
        <f>I200*J200</f>
        <v>0</v>
      </c>
      <c r="N200" s="52"/>
      <c r="O200" s="187">
        <f t="shared" ref="O200:O205" si="17">SUM(K200:N200)</f>
        <v>0</v>
      </c>
    </row>
    <row r="201" spans="1:15" ht="12.75" customHeight="1" x14ac:dyDescent="0.25">
      <c r="A201" s="191">
        <v>96</v>
      </c>
      <c r="B201" s="55"/>
      <c r="C201" s="366" t="s">
        <v>62</v>
      </c>
      <c r="D201" s="367"/>
      <c r="E201" s="367"/>
      <c r="F201" s="367"/>
      <c r="G201" s="368"/>
      <c r="H201" s="56" t="s">
        <v>37</v>
      </c>
      <c r="I201" s="231">
        <v>2</v>
      </c>
      <c r="J201" s="289"/>
      <c r="K201" s="37"/>
      <c r="L201" s="37"/>
      <c r="M201" s="37"/>
      <c r="N201" s="37">
        <f t="shared" ref="N201:N205" si="18">I201*J201</f>
        <v>0</v>
      </c>
      <c r="O201" s="189">
        <f t="shared" si="17"/>
        <v>0</v>
      </c>
    </row>
    <row r="202" spans="1:15" ht="27.75" customHeight="1" x14ac:dyDescent="0.25">
      <c r="A202" s="191">
        <v>97</v>
      </c>
      <c r="B202" s="55"/>
      <c r="C202" s="366" t="s">
        <v>119</v>
      </c>
      <c r="D202" s="367"/>
      <c r="E202" s="367"/>
      <c r="F202" s="367"/>
      <c r="G202" s="368"/>
      <c r="H202" s="56" t="s">
        <v>37</v>
      </c>
      <c r="I202" s="231">
        <v>1</v>
      </c>
      <c r="J202" s="289"/>
      <c r="K202" s="37"/>
      <c r="L202" s="37"/>
      <c r="M202" s="37"/>
      <c r="N202" s="37">
        <f t="shared" si="18"/>
        <v>0</v>
      </c>
      <c r="O202" s="189">
        <f t="shared" si="17"/>
        <v>0</v>
      </c>
    </row>
    <row r="203" spans="1:15" ht="12.75" customHeight="1" x14ac:dyDescent="0.25">
      <c r="A203" s="191">
        <v>98</v>
      </c>
      <c r="B203" s="55"/>
      <c r="C203" s="366" t="s">
        <v>66</v>
      </c>
      <c r="D203" s="367"/>
      <c r="E203" s="367"/>
      <c r="F203" s="367"/>
      <c r="G203" s="368"/>
      <c r="H203" s="56" t="s">
        <v>37</v>
      </c>
      <c r="I203" s="231">
        <v>1</v>
      </c>
      <c r="J203" s="289"/>
      <c r="K203" s="37"/>
      <c r="L203" s="37"/>
      <c r="M203" s="37"/>
      <c r="N203" s="37">
        <f t="shared" si="18"/>
        <v>0</v>
      </c>
      <c r="O203" s="189">
        <f t="shared" si="17"/>
        <v>0</v>
      </c>
    </row>
    <row r="204" spans="1:15" ht="25.5" customHeight="1" x14ac:dyDescent="0.25">
      <c r="A204" s="191">
        <v>99</v>
      </c>
      <c r="B204" s="55"/>
      <c r="C204" s="397" t="s">
        <v>67</v>
      </c>
      <c r="D204" s="398"/>
      <c r="E204" s="398"/>
      <c r="F204" s="398"/>
      <c r="G204" s="399"/>
      <c r="H204" s="56" t="s">
        <v>37</v>
      </c>
      <c r="I204" s="231">
        <v>1</v>
      </c>
      <c r="J204" s="289"/>
      <c r="K204" s="37"/>
      <c r="L204" s="37"/>
      <c r="M204" s="37"/>
      <c r="N204" s="37">
        <f t="shared" si="18"/>
        <v>0</v>
      </c>
      <c r="O204" s="189">
        <f t="shared" si="17"/>
        <v>0</v>
      </c>
    </row>
    <row r="205" spans="1:15" ht="25.5" customHeight="1" x14ac:dyDescent="0.25">
      <c r="A205" s="188">
        <v>100</v>
      </c>
      <c r="B205" s="55"/>
      <c r="C205" s="397" t="s">
        <v>120</v>
      </c>
      <c r="D205" s="398"/>
      <c r="E205" s="398"/>
      <c r="F205" s="398"/>
      <c r="G205" s="399"/>
      <c r="H205" s="56" t="s">
        <v>37</v>
      </c>
      <c r="I205" s="231">
        <v>1</v>
      </c>
      <c r="J205" s="289"/>
      <c r="K205" s="37"/>
      <c r="L205" s="37"/>
      <c r="M205" s="37"/>
      <c r="N205" s="37">
        <f t="shared" si="18"/>
        <v>0</v>
      </c>
      <c r="O205" s="189">
        <f t="shared" si="17"/>
        <v>0</v>
      </c>
    </row>
    <row r="206" spans="1:15" ht="12.75" customHeight="1" x14ac:dyDescent="0.25">
      <c r="A206" s="270" t="s">
        <v>121</v>
      </c>
      <c r="B206" s="277"/>
      <c r="C206" s="277"/>
      <c r="D206" s="277"/>
      <c r="E206" s="277"/>
      <c r="F206" s="277"/>
      <c r="G206" s="277"/>
      <c r="H206" s="278"/>
      <c r="I206" s="279"/>
      <c r="J206" s="280"/>
      <c r="K206" s="281"/>
      <c r="L206" s="281"/>
      <c r="M206" s="281"/>
      <c r="N206" s="281"/>
      <c r="O206" s="282"/>
    </row>
    <row r="207" spans="1:15" ht="25.5" customHeight="1" x14ac:dyDescent="0.25">
      <c r="A207" s="188">
        <v>101</v>
      </c>
      <c r="B207" s="62"/>
      <c r="C207" s="397" t="s">
        <v>122</v>
      </c>
      <c r="D207" s="398"/>
      <c r="E207" s="398"/>
      <c r="F207" s="398"/>
      <c r="G207" s="399"/>
      <c r="H207" s="56" t="s">
        <v>22</v>
      </c>
      <c r="I207" s="231">
        <v>7</v>
      </c>
      <c r="J207" s="289"/>
      <c r="K207" s="37"/>
      <c r="L207" s="37"/>
      <c r="M207" s="37"/>
      <c r="N207" s="37">
        <f t="shared" ref="N207:N224" si="19">I207*J207</f>
        <v>0</v>
      </c>
      <c r="O207" s="189">
        <f t="shared" ref="O207:O224" si="20">SUM(K207:N207)</f>
        <v>0</v>
      </c>
    </row>
    <row r="208" spans="1:15" ht="12.75" customHeight="1" x14ac:dyDescent="0.25">
      <c r="A208" s="188">
        <v>102</v>
      </c>
      <c r="B208" s="55"/>
      <c r="C208" s="366" t="s">
        <v>123</v>
      </c>
      <c r="D208" s="367"/>
      <c r="E208" s="367"/>
      <c r="F208" s="367"/>
      <c r="G208" s="368"/>
      <c r="H208" s="56" t="s">
        <v>37</v>
      </c>
      <c r="I208" s="231">
        <v>3</v>
      </c>
      <c r="J208" s="289"/>
      <c r="K208" s="37"/>
      <c r="L208" s="37"/>
      <c r="M208" s="37"/>
      <c r="N208" s="37">
        <f t="shared" si="19"/>
        <v>0</v>
      </c>
      <c r="O208" s="189">
        <f t="shared" si="20"/>
        <v>0</v>
      </c>
    </row>
    <row r="209" spans="1:15" ht="27" customHeight="1" x14ac:dyDescent="0.25">
      <c r="A209" s="188">
        <v>103</v>
      </c>
      <c r="B209" s="62"/>
      <c r="C209" s="366" t="s">
        <v>124</v>
      </c>
      <c r="D209" s="367"/>
      <c r="E209" s="367"/>
      <c r="F209" s="367"/>
      <c r="G209" s="368"/>
      <c r="H209" s="56" t="s">
        <v>22</v>
      </c>
      <c r="I209" s="231">
        <v>5</v>
      </c>
      <c r="J209" s="289"/>
      <c r="K209" s="37"/>
      <c r="L209" s="37"/>
      <c r="M209" s="37"/>
      <c r="N209" s="37">
        <f t="shared" si="19"/>
        <v>0</v>
      </c>
      <c r="O209" s="189">
        <f t="shared" si="20"/>
        <v>0</v>
      </c>
    </row>
    <row r="210" spans="1:15" ht="26.25" customHeight="1" x14ac:dyDescent="0.25">
      <c r="A210" s="188">
        <v>104</v>
      </c>
      <c r="B210" s="62"/>
      <c r="C210" s="366" t="s">
        <v>125</v>
      </c>
      <c r="D210" s="367"/>
      <c r="E210" s="367"/>
      <c r="F210" s="367"/>
      <c r="G210" s="368"/>
      <c r="H210" s="56" t="s">
        <v>22</v>
      </c>
      <c r="I210" s="231">
        <v>2</v>
      </c>
      <c r="J210" s="289"/>
      <c r="K210" s="37"/>
      <c r="L210" s="37"/>
      <c r="M210" s="37"/>
      <c r="N210" s="37">
        <f t="shared" si="19"/>
        <v>0</v>
      </c>
      <c r="O210" s="189">
        <f t="shared" si="20"/>
        <v>0</v>
      </c>
    </row>
    <row r="211" spans="1:15" ht="26.25" customHeight="1" x14ac:dyDescent="0.25">
      <c r="A211" s="193">
        <v>105</v>
      </c>
      <c r="B211" s="70"/>
      <c r="C211" s="394" t="s">
        <v>126</v>
      </c>
      <c r="D211" s="395"/>
      <c r="E211" s="395"/>
      <c r="F211" s="395"/>
      <c r="G211" s="396"/>
      <c r="H211" s="71" t="s">
        <v>22</v>
      </c>
      <c r="I211" s="233">
        <v>5</v>
      </c>
      <c r="J211" s="290"/>
      <c r="K211" s="68"/>
      <c r="L211" s="68"/>
      <c r="M211" s="68"/>
      <c r="N211" s="37">
        <f t="shared" si="19"/>
        <v>0</v>
      </c>
      <c r="O211" s="189">
        <f t="shared" si="20"/>
        <v>0</v>
      </c>
    </row>
    <row r="212" spans="1:15" ht="28.5" customHeight="1" x14ac:dyDescent="0.25">
      <c r="A212" s="191">
        <v>106</v>
      </c>
      <c r="B212" s="62"/>
      <c r="C212" s="397" t="s">
        <v>127</v>
      </c>
      <c r="D212" s="398"/>
      <c r="E212" s="398"/>
      <c r="F212" s="398"/>
      <c r="G212" s="399"/>
      <c r="H212" s="56" t="s">
        <v>22</v>
      </c>
      <c r="I212" s="231">
        <v>7</v>
      </c>
      <c r="J212" s="289"/>
      <c r="K212" s="37"/>
      <c r="L212" s="37"/>
      <c r="M212" s="37"/>
      <c r="N212" s="37">
        <f t="shared" si="19"/>
        <v>0</v>
      </c>
      <c r="O212" s="189">
        <f t="shared" si="20"/>
        <v>0</v>
      </c>
    </row>
    <row r="213" spans="1:15" ht="33.950000000000003" customHeight="1" x14ac:dyDescent="0.25">
      <c r="A213" s="191">
        <v>107</v>
      </c>
      <c r="B213" s="62"/>
      <c r="C213" s="366" t="s">
        <v>128</v>
      </c>
      <c r="D213" s="367"/>
      <c r="E213" s="367"/>
      <c r="F213" s="367"/>
      <c r="G213" s="368"/>
      <c r="H213" s="56" t="s">
        <v>22</v>
      </c>
      <c r="I213" s="231">
        <v>12</v>
      </c>
      <c r="J213" s="289"/>
      <c r="K213" s="37"/>
      <c r="L213" s="37"/>
      <c r="M213" s="37"/>
      <c r="N213" s="37">
        <f t="shared" si="19"/>
        <v>0</v>
      </c>
      <c r="O213" s="189">
        <f t="shared" si="20"/>
        <v>0</v>
      </c>
    </row>
    <row r="214" spans="1:15" ht="35.1" customHeight="1" x14ac:dyDescent="0.25">
      <c r="A214" s="191">
        <v>108</v>
      </c>
      <c r="B214" s="62"/>
      <c r="C214" s="366" t="s">
        <v>129</v>
      </c>
      <c r="D214" s="367"/>
      <c r="E214" s="367"/>
      <c r="F214" s="367"/>
      <c r="G214" s="368"/>
      <c r="H214" s="56" t="s">
        <v>22</v>
      </c>
      <c r="I214" s="231">
        <v>2</v>
      </c>
      <c r="J214" s="289"/>
      <c r="K214" s="37"/>
      <c r="L214" s="37"/>
      <c r="M214" s="37"/>
      <c r="N214" s="37">
        <f t="shared" si="19"/>
        <v>0</v>
      </c>
      <c r="O214" s="189">
        <f t="shared" si="20"/>
        <v>0</v>
      </c>
    </row>
    <row r="215" spans="1:15" ht="33.950000000000003" customHeight="1" x14ac:dyDescent="0.25">
      <c r="A215" s="191">
        <v>109</v>
      </c>
      <c r="B215" s="62"/>
      <c r="C215" s="366" t="s">
        <v>130</v>
      </c>
      <c r="D215" s="367"/>
      <c r="E215" s="367"/>
      <c r="F215" s="367"/>
      <c r="G215" s="368"/>
      <c r="H215" s="56" t="s">
        <v>22</v>
      </c>
      <c r="I215" s="231">
        <v>8</v>
      </c>
      <c r="J215" s="289"/>
      <c r="K215" s="37"/>
      <c r="L215" s="37"/>
      <c r="M215" s="37"/>
      <c r="N215" s="37">
        <f t="shared" si="19"/>
        <v>0</v>
      </c>
      <c r="O215" s="189">
        <f t="shared" si="20"/>
        <v>0</v>
      </c>
    </row>
    <row r="216" spans="1:15" ht="33.950000000000003" customHeight="1" x14ac:dyDescent="0.25">
      <c r="A216" s="191">
        <v>110</v>
      </c>
      <c r="B216" s="62"/>
      <c r="C216" s="366" t="s">
        <v>131</v>
      </c>
      <c r="D216" s="367"/>
      <c r="E216" s="367"/>
      <c r="F216" s="367"/>
      <c r="G216" s="368"/>
      <c r="H216" s="56" t="s">
        <v>22</v>
      </c>
      <c r="I216" s="231">
        <v>12</v>
      </c>
      <c r="J216" s="289"/>
      <c r="K216" s="37"/>
      <c r="L216" s="37"/>
      <c r="M216" s="37"/>
      <c r="N216" s="37">
        <f t="shared" si="19"/>
        <v>0</v>
      </c>
      <c r="O216" s="189">
        <f t="shared" si="20"/>
        <v>0</v>
      </c>
    </row>
    <row r="217" spans="1:15" ht="35.1" customHeight="1" x14ac:dyDescent="0.25">
      <c r="A217" s="191">
        <v>111</v>
      </c>
      <c r="B217" s="62"/>
      <c r="C217" s="366" t="s">
        <v>132</v>
      </c>
      <c r="D217" s="367"/>
      <c r="E217" s="367"/>
      <c r="F217" s="367"/>
      <c r="G217" s="368"/>
      <c r="H217" s="56" t="s">
        <v>22</v>
      </c>
      <c r="I217" s="231">
        <v>3</v>
      </c>
      <c r="J217" s="289"/>
      <c r="K217" s="37"/>
      <c r="L217" s="37"/>
      <c r="M217" s="37"/>
      <c r="N217" s="37">
        <f t="shared" si="19"/>
        <v>0</v>
      </c>
      <c r="O217" s="189">
        <f t="shared" si="20"/>
        <v>0</v>
      </c>
    </row>
    <row r="218" spans="1:15" ht="26.25" customHeight="1" x14ac:dyDescent="0.25">
      <c r="A218" s="191">
        <v>112</v>
      </c>
      <c r="B218" s="62"/>
      <c r="C218" s="397" t="s">
        <v>133</v>
      </c>
      <c r="D218" s="398"/>
      <c r="E218" s="398"/>
      <c r="F218" s="398"/>
      <c r="G218" s="399"/>
      <c r="H218" s="56" t="s">
        <v>134</v>
      </c>
      <c r="I218" s="231">
        <v>3</v>
      </c>
      <c r="J218" s="289"/>
      <c r="K218" s="37"/>
      <c r="L218" s="37"/>
      <c r="M218" s="37"/>
      <c r="N218" s="37">
        <f t="shared" si="19"/>
        <v>0</v>
      </c>
      <c r="O218" s="189">
        <f t="shared" si="20"/>
        <v>0</v>
      </c>
    </row>
    <row r="219" spans="1:15" ht="26.25" customHeight="1" x14ac:dyDescent="0.25">
      <c r="A219" s="191">
        <v>113</v>
      </c>
      <c r="B219" s="62"/>
      <c r="C219" s="397" t="s">
        <v>135</v>
      </c>
      <c r="D219" s="398"/>
      <c r="E219" s="398"/>
      <c r="F219" s="398"/>
      <c r="G219" s="399"/>
      <c r="H219" s="56" t="s">
        <v>134</v>
      </c>
      <c r="I219" s="231">
        <v>30</v>
      </c>
      <c r="J219" s="289"/>
      <c r="K219" s="37"/>
      <c r="L219" s="37"/>
      <c r="M219" s="37"/>
      <c r="N219" s="37">
        <f t="shared" si="19"/>
        <v>0</v>
      </c>
      <c r="O219" s="189">
        <f t="shared" si="20"/>
        <v>0</v>
      </c>
    </row>
    <row r="220" spans="1:15" ht="26.25" customHeight="1" x14ac:dyDescent="0.25">
      <c r="A220" s="191">
        <v>114</v>
      </c>
      <c r="B220" s="62"/>
      <c r="C220" s="366" t="s">
        <v>136</v>
      </c>
      <c r="D220" s="367"/>
      <c r="E220" s="367"/>
      <c r="F220" s="367"/>
      <c r="G220" s="368"/>
      <c r="H220" s="56" t="s">
        <v>134</v>
      </c>
      <c r="I220" s="231">
        <v>10</v>
      </c>
      <c r="J220" s="289"/>
      <c r="K220" s="37"/>
      <c r="L220" s="37"/>
      <c r="M220" s="37"/>
      <c r="N220" s="37">
        <f t="shared" si="19"/>
        <v>0</v>
      </c>
      <c r="O220" s="189">
        <f t="shared" si="20"/>
        <v>0</v>
      </c>
    </row>
    <row r="221" spans="1:15" ht="26.25" customHeight="1" x14ac:dyDescent="0.25">
      <c r="A221" s="191">
        <v>115</v>
      </c>
      <c r="B221" s="62"/>
      <c r="C221" s="366" t="s">
        <v>137</v>
      </c>
      <c r="D221" s="367"/>
      <c r="E221" s="367"/>
      <c r="F221" s="367"/>
      <c r="G221" s="368"/>
      <c r="H221" s="56" t="s">
        <v>134</v>
      </c>
      <c r="I221" s="231">
        <v>10</v>
      </c>
      <c r="J221" s="289"/>
      <c r="K221" s="37"/>
      <c r="L221" s="37"/>
      <c r="M221" s="37"/>
      <c r="N221" s="37">
        <f t="shared" si="19"/>
        <v>0</v>
      </c>
      <c r="O221" s="189">
        <f t="shared" si="20"/>
        <v>0</v>
      </c>
    </row>
    <row r="222" spans="1:15" ht="26.25" customHeight="1" x14ac:dyDescent="0.25">
      <c r="A222" s="191">
        <v>116</v>
      </c>
      <c r="B222" s="62"/>
      <c r="C222" s="366" t="s">
        <v>138</v>
      </c>
      <c r="D222" s="367"/>
      <c r="E222" s="367"/>
      <c r="F222" s="367"/>
      <c r="G222" s="368"/>
      <c r="H222" s="56" t="s">
        <v>134</v>
      </c>
      <c r="I222" s="231">
        <v>10</v>
      </c>
      <c r="J222" s="289"/>
      <c r="K222" s="37"/>
      <c r="L222" s="37"/>
      <c r="M222" s="37"/>
      <c r="N222" s="37">
        <f t="shared" si="19"/>
        <v>0</v>
      </c>
      <c r="O222" s="189">
        <f t="shared" si="20"/>
        <v>0</v>
      </c>
    </row>
    <row r="223" spans="1:15" ht="42.75" customHeight="1" x14ac:dyDescent="0.25">
      <c r="A223" s="191">
        <v>117</v>
      </c>
      <c r="B223" s="62"/>
      <c r="C223" s="366" t="s">
        <v>139</v>
      </c>
      <c r="D223" s="367"/>
      <c r="E223" s="367"/>
      <c r="F223" s="367"/>
      <c r="G223" s="368"/>
      <c r="H223" s="56" t="s">
        <v>22</v>
      </c>
      <c r="I223" s="231">
        <v>2</v>
      </c>
      <c r="J223" s="291"/>
      <c r="K223" s="73"/>
      <c r="L223" s="73"/>
      <c r="M223" s="73"/>
      <c r="N223" s="37">
        <f t="shared" si="19"/>
        <v>0</v>
      </c>
      <c r="O223" s="189">
        <f t="shared" si="20"/>
        <v>0</v>
      </c>
    </row>
    <row r="224" spans="1:15" ht="42.75" customHeight="1" x14ac:dyDescent="0.25">
      <c r="A224" s="207">
        <v>118</v>
      </c>
      <c r="B224" s="314"/>
      <c r="C224" s="409" t="s">
        <v>140</v>
      </c>
      <c r="D224" s="410"/>
      <c r="E224" s="410"/>
      <c r="F224" s="410"/>
      <c r="G224" s="411"/>
      <c r="H224" s="87" t="s">
        <v>22</v>
      </c>
      <c r="I224" s="237">
        <v>2</v>
      </c>
      <c r="J224" s="292"/>
      <c r="K224" s="68"/>
      <c r="L224" s="68"/>
      <c r="M224" s="68"/>
      <c r="N224" s="37">
        <f t="shared" si="19"/>
        <v>0</v>
      </c>
      <c r="O224" s="189">
        <f t="shared" si="20"/>
        <v>0</v>
      </c>
    </row>
    <row r="225" spans="1:15" s="18" customFormat="1" ht="15" customHeight="1" x14ac:dyDescent="0.25">
      <c r="A225" s="194"/>
      <c r="B225" s="195"/>
      <c r="C225" s="196" t="s">
        <v>141</v>
      </c>
      <c r="D225" s="195"/>
      <c r="E225" s="195"/>
      <c r="F225" s="195"/>
      <c r="G225" s="195"/>
      <c r="H225" s="197"/>
      <c r="I225" s="234"/>
      <c r="J225" s="198"/>
      <c r="K225" s="199">
        <f>SUM(K16:K224)</f>
        <v>0</v>
      </c>
      <c r="L225" s="199">
        <f t="shared" ref="L225:N225" si="21">SUM(L16:L224)</f>
        <v>0</v>
      </c>
      <c r="M225" s="199">
        <f t="shared" si="21"/>
        <v>0</v>
      </c>
      <c r="N225" s="199">
        <f t="shared" si="21"/>
        <v>0</v>
      </c>
      <c r="O225" s="200">
        <f>SUM(O16:O224)</f>
        <v>0</v>
      </c>
    </row>
    <row r="226" spans="1:15" x14ac:dyDescent="0.25">
      <c r="A226" s="403" t="s">
        <v>142</v>
      </c>
      <c r="B226" s="404"/>
      <c r="C226" s="404"/>
      <c r="D226" s="404"/>
      <c r="E226" s="404"/>
      <c r="F226" s="404"/>
      <c r="G226" s="405"/>
      <c r="H226" s="74"/>
      <c r="I226" s="235"/>
      <c r="J226" s="76"/>
      <c r="K226" s="77"/>
      <c r="L226" s="77"/>
      <c r="M226" s="77"/>
      <c r="N226" s="77"/>
      <c r="O226" s="201"/>
    </row>
    <row r="227" spans="1:15" x14ac:dyDescent="0.25">
      <c r="A227" s="360" t="s">
        <v>14</v>
      </c>
      <c r="B227" s="361"/>
      <c r="C227" s="361"/>
      <c r="D227" s="361"/>
      <c r="E227" s="361"/>
      <c r="F227" s="361"/>
      <c r="G227" s="362"/>
      <c r="H227" s="78" t="s">
        <v>4</v>
      </c>
      <c r="I227" s="235"/>
      <c r="J227" s="76"/>
      <c r="K227" s="77">
        <f>K225</f>
        <v>0</v>
      </c>
      <c r="L227" s="77"/>
      <c r="M227" s="77"/>
      <c r="N227" s="77"/>
      <c r="O227" s="202">
        <f>SUM(K227:N227)</f>
        <v>0</v>
      </c>
    </row>
    <row r="228" spans="1:15" x14ac:dyDescent="0.25">
      <c r="A228" s="360" t="s">
        <v>15</v>
      </c>
      <c r="B228" s="361"/>
      <c r="C228" s="361"/>
      <c r="D228" s="361"/>
      <c r="E228" s="361"/>
      <c r="F228" s="361"/>
      <c r="G228" s="362"/>
      <c r="H228" s="78" t="s">
        <v>4</v>
      </c>
      <c r="I228" s="235"/>
      <c r="J228" s="76"/>
      <c r="K228" s="77"/>
      <c r="L228" s="77">
        <f>L225</f>
        <v>0</v>
      </c>
      <c r="M228" s="77"/>
      <c r="N228" s="77"/>
      <c r="O228" s="202">
        <f>SUM(K228:N228)</f>
        <v>0</v>
      </c>
    </row>
    <row r="229" spans="1:15" x14ac:dyDescent="0.25">
      <c r="A229" s="360" t="s">
        <v>16</v>
      </c>
      <c r="B229" s="361"/>
      <c r="C229" s="361"/>
      <c r="D229" s="361"/>
      <c r="E229" s="361"/>
      <c r="F229" s="361"/>
      <c r="G229" s="362"/>
      <c r="H229" s="78" t="s">
        <v>4</v>
      </c>
      <c r="I229" s="235"/>
      <c r="J229" s="76"/>
      <c r="K229" s="77"/>
      <c r="L229" s="77"/>
      <c r="M229" s="77">
        <f>M225</f>
        <v>0</v>
      </c>
      <c r="N229" s="77"/>
      <c r="O229" s="202">
        <f>SUM(K229:N229)</f>
        <v>0</v>
      </c>
    </row>
    <row r="230" spans="1:15" x14ac:dyDescent="0.25">
      <c r="A230" s="360" t="s">
        <v>17</v>
      </c>
      <c r="B230" s="361"/>
      <c r="C230" s="361"/>
      <c r="D230" s="361"/>
      <c r="E230" s="361"/>
      <c r="F230" s="361"/>
      <c r="G230" s="362"/>
      <c r="H230" s="78" t="s">
        <v>4</v>
      </c>
      <c r="I230" s="235"/>
      <c r="J230" s="76"/>
      <c r="K230" s="77"/>
      <c r="L230" s="77"/>
      <c r="M230" s="77"/>
      <c r="N230" s="77">
        <f>N225</f>
        <v>0</v>
      </c>
      <c r="O230" s="202">
        <f>SUM(K230:N230)</f>
        <v>0</v>
      </c>
    </row>
    <row r="231" spans="1:15" x14ac:dyDescent="0.25">
      <c r="A231" s="360" t="s">
        <v>143</v>
      </c>
      <c r="B231" s="361"/>
      <c r="C231" s="361"/>
      <c r="D231" s="361"/>
      <c r="E231" s="361"/>
      <c r="F231" s="361"/>
      <c r="G231" s="362"/>
      <c r="H231" s="78" t="s">
        <v>144</v>
      </c>
      <c r="I231" s="79">
        <f>I16+I28+I43+I59+I73+I86+I98+I118+I130+I145+I157+I170+I182+I198</f>
        <v>391.21899999999999</v>
      </c>
      <c r="J231" s="76"/>
      <c r="K231" s="77"/>
      <c r="L231" s="77"/>
      <c r="M231" s="77"/>
      <c r="N231" s="77"/>
      <c r="O231" s="202"/>
    </row>
    <row r="232" spans="1:15" ht="14.25" customHeight="1" x14ac:dyDescent="0.2">
      <c r="A232" s="172"/>
      <c r="B232" s="174" t="s">
        <v>145</v>
      </c>
      <c r="C232" s="174"/>
      <c r="D232" s="174"/>
      <c r="E232" s="174"/>
      <c r="F232" s="174"/>
      <c r="G232" s="174"/>
      <c r="H232" s="203"/>
      <c r="I232" s="236"/>
      <c r="J232" s="204"/>
      <c r="K232" s="205"/>
      <c r="L232" s="205"/>
      <c r="M232" s="205"/>
      <c r="N232" s="205"/>
      <c r="O232" s="206"/>
    </row>
    <row r="233" spans="1:15" ht="12.75" customHeight="1" x14ac:dyDescent="0.25">
      <c r="A233" s="270" t="s">
        <v>20</v>
      </c>
      <c r="B233" s="277"/>
      <c r="C233" s="277"/>
      <c r="D233" s="277"/>
      <c r="E233" s="277"/>
      <c r="F233" s="277"/>
      <c r="G233" s="277"/>
      <c r="H233" s="278"/>
      <c r="I233" s="279"/>
      <c r="J233" s="280"/>
      <c r="K233" s="281"/>
      <c r="L233" s="281"/>
      <c r="M233" s="281"/>
      <c r="N233" s="281"/>
      <c r="O233" s="282"/>
    </row>
    <row r="234" spans="1:15" ht="39" customHeight="1" x14ac:dyDescent="0.25">
      <c r="A234" s="179">
        <v>119</v>
      </c>
      <c r="B234" s="33"/>
      <c r="C234" s="388" t="s">
        <v>87</v>
      </c>
      <c r="D234" s="389"/>
      <c r="E234" s="389"/>
      <c r="F234" s="389"/>
      <c r="G234" s="390"/>
      <c r="H234" s="34" t="s">
        <v>22</v>
      </c>
      <c r="I234" s="228">
        <v>1</v>
      </c>
      <c r="J234" s="36"/>
      <c r="K234" s="37"/>
      <c r="L234" s="37"/>
      <c r="M234" s="37"/>
      <c r="N234" s="37"/>
      <c r="O234" s="180"/>
    </row>
    <row r="235" spans="1:15" ht="11.25" customHeight="1" x14ac:dyDescent="0.2">
      <c r="A235" s="181"/>
      <c r="B235" s="39"/>
      <c r="C235" s="385" t="s">
        <v>23</v>
      </c>
      <c r="D235" s="386"/>
      <c r="E235" s="386"/>
      <c r="F235" s="386"/>
      <c r="G235" s="387"/>
      <c r="H235" s="40"/>
      <c r="I235" s="229"/>
      <c r="J235" s="42"/>
      <c r="K235" s="43"/>
      <c r="L235" s="43"/>
      <c r="M235" s="43"/>
      <c r="N235" s="43"/>
      <c r="O235" s="182"/>
    </row>
    <row r="236" spans="1:15" ht="12" customHeight="1" x14ac:dyDescent="0.2">
      <c r="A236" s="183" t="s">
        <v>146</v>
      </c>
      <c r="B236" s="39"/>
      <c r="C236" s="381" t="s">
        <v>14</v>
      </c>
      <c r="D236" s="382"/>
      <c r="E236" s="382"/>
      <c r="F236" s="382"/>
      <c r="G236" s="383"/>
      <c r="H236" s="40"/>
      <c r="I236" s="229"/>
      <c r="J236" s="45"/>
      <c r="K236" s="43"/>
      <c r="L236" s="43"/>
      <c r="M236" s="43"/>
      <c r="N236" s="43"/>
      <c r="O236" s="184"/>
    </row>
    <row r="237" spans="1:15" ht="11.25" customHeight="1" x14ac:dyDescent="0.2">
      <c r="A237" s="181"/>
      <c r="B237" s="39"/>
      <c r="C237" s="385" t="s">
        <v>25</v>
      </c>
      <c r="D237" s="386"/>
      <c r="E237" s="386"/>
      <c r="F237" s="386"/>
      <c r="G237" s="387"/>
      <c r="H237" s="40"/>
      <c r="I237" s="229"/>
      <c r="J237" s="45"/>
      <c r="K237" s="43"/>
      <c r="L237" s="43"/>
      <c r="M237" s="43"/>
      <c r="N237" s="43"/>
      <c r="O237" s="185"/>
    </row>
    <row r="238" spans="1:15" ht="27.75" customHeight="1" x14ac:dyDescent="0.25">
      <c r="A238" s="183" t="s">
        <v>147</v>
      </c>
      <c r="B238" s="46"/>
      <c r="C238" s="378" t="s">
        <v>26</v>
      </c>
      <c r="D238" s="379"/>
      <c r="E238" s="379"/>
      <c r="F238" s="379"/>
      <c r="G238" s="380"/>
      <c r="H238" s="47" t="s">
        <v>27</v>
      </c>
      <c r="I238" s="230">
        <v>9.9652999999999992</v>
      </c>
      <c r="J238" s="287"/>
      <c r="K238" s="43">
        <f>I238*J238</f>
        <v>0</v>
      </c>
      <c r="L238" s="43"/>
      <c r="M238" s="43"/>
      <c r="N238" s="43"/>
      <c r="O238" s="187">
        <f>SUM(K238:N238)</f>
        <v>0</v>
      </c>
    </row>
    <row r="239" spans="1:15" ht="12" customHeight="1" x14ac:dyDescent="0.2">
      <c r="A239" s="183" t="s">
        <v>148</v>
      </c>
      <c r="B239" s="39"/>
      <c r="C239" s="381" t="s">
        <v>15</v>
      </c>
      <c r="D239" s="382"/>
      <c r="E239" s="382"/>
      <c r="F239" s="382"/>
      <c r="G239" s="383"/>
      <c r="H239" s="40"/>
      <c r="I239" s="229"/>
      <c r="J239" s="45"/>
      <c r="K239" s="43"/>
      <c r="L239" s="43"/>
      <c r="M239" s="43"/>
      <c r="N239" s="43"/>
      <c r="O239" s="184"/>
    </row>
    <row r="240" spans="1:15" ht="11.25" customHeight="1" x14ac:dyDescent="0.2">
      <c r="A240" s="181"/>
      <c r="B240" s="39"/>
      <c r="C240" s="385" t="s">
        <v>29</v>
      </c>
      <c r="D240" s="386"/>
      <c r="E240" s="386"/>
      <c r="F240" s="386"/>
      <c r="G240" s="387"/>
      <c r="H240" s="40"/>
      <c r="I240" s="229"/>
      <c r="J240" s="45"/>
      <c r="K240" s="43"/>
      <c r="L240" s="43"/>
      <c r="M240" s="43"/>
      <c r="N240" s="43"/>
      <c r="O240" s="185"/>
    </row>
    <row r="241" spans="1:15" ht="26.25" customHeight="1" x14ac:dyDescent="0.25">
      <c r="A241" s="183" t="s">
        <v>149</v>
      </c>
      <c r="B241" s="49"/>
      <c r="C241" s="375" t="s">
        <v>30</v>
      </c>
      <c r="D241" s="376"/>
      <c r="E241" s="376"/>
      <c r="F241" s="376"/>
      <c r="G241" s="377"/>
      <c r="H241" s="47" t="s">
        <v>31</v>
      </c>
      <c r="I241" s="230">
        <v>1.8282499999999999</v>
      </c>
      <c r="J241" s="287"/>
      <c r="K241" s="43"/>
      <c r="L241" s="43">
        <f>I241*J241</f>
        <v>0</v>
      </c>
      <c r="M241" s="43"/>
      <c r="N241" s="43"/>
      <c r="O241" s="187">
        <f>SUM(K241:N241)</f>
        <v>0</v>
      </c>
    </row>
    <row r="242" spans="1:15" ht="12" customHeight="1" x14ac:dyDescent="0.25">
      <c r="A242" s="183" t="s">
        <v>150</v>
      </c>
      <c r="B242" s="49"/>
      <c r="C242" s="378" t="s">
        <v>32</v>
      </c>
      <c r="D242" s="379"/>
      <c r="E242" s="379"/>
      <c r="F242" s="379"/>
      <c r="G242" s="380"/>
      <c r="H242" s="47" t="s">
        <v>31</v>
      </c>
      <c r="I242" s="230">
        <v>0.10299999999999999</v>
      </c>
      <c r="J242" s="287"/>
      <c r="K242" s="43"/>
      <c r="L242" s="43">
        <f>I242*J242</f>
        <v>0</v>
      </c>
      <c r="M242" s="43"/>
      <c r="N242" s="43"/>
      <c r="O242" s="187">
        <f>SUM(K242:N242)</f>
        <v>0</v>
      </c>
    </row>
    <row r="243" spans="1:15" ht="11.25" customHeight="1" x14ac:dyDescent="0.2">
      <c r="A243" s="183" t="s">
        <v>151</v>
      </c>
      <c r="B243" s="39"/>
      <c r="C243" s="381" t="s">
        <v>16</v>
      </c>
      <c r="D243" s="382"/>
      <c r="E243" s="382"/>
      <c r="F243" s="382"/>
      <c r="G243" s="383"/>
      <c r="H243" s="40"/>
      <c r="I243" s="229"/>
      <c r="J243" s="51"/>
      <c r="K243" s="52"/>
      <c r="L243" s="52"/>
      <c r="M243" s="52"/>
      <c r="N243" s="52"/>
      <c r="O243" s="184"/>
    </row>
    <row r="244" spans="1:15" ht="12" customHeight="1" x14ac:dyDescent="0.25">
      <c r="A244" s="183" t="s">
        <v>152</v>
      </c>
      <c r="B244" s="49"/>
      <c r="C244" s="378" t="s">
        <v>34</v>
      </c>
      <c r="D244" s="379"/>
      <c r="E244" s="379"/>
      <c r="F244" s="379"/>
      <c r="G244" s="380"/>
      <c r="H244" s="47" t="s">
        <v>35</v>
      </c>
      <c r="I244" s="230">
        <v>0.35</v>
      </c>
      <c r="J244" s="288"/>
      <c r="K244" s="52"/>
      <c r="L244" s="52"/>
      <c r="M244" s="52">
        <f>I244*J244</f>
        <v>0</v>
      </c>
      <c r="N244" s="52"/>
      <c r="O244" s="187">
        <f>SUM(K244:N244)</f>
        <v>0</v>
      </c>
    </row>
    <row r="245" spans="1:15" x14ac:dyDescent="0.25">
      <c r="A245" s="188">
        <v>120</v>
      </c>
      <c r="B245" s="55"/>
      <c r="C245" s="366" t="s">
        <v>36</v>
      </c>
      <c r="D245" s="367"/>
      <c r="E245" s="367"/>
      <c r="F245" s="367"/>
      <c r="G245" s="368"/>
      <c r="H245" s="56" t="s">
        <v>37</v>
      </c>
      <c r="I245" s="231">
        <v>1</v>
      </c>
      <c r="J245" s="289"/>
      <c r="K245" s="37"/>
      <c r="L245" s="37"/>
      <c r="M245" s="37"/>
      <c r="N245" s="37">
        <f t="shared" ref="N245" si="22">I245*J245</f>
        <v>0</v>
      </c>
      <c r="O245" s="189">
        <f>SUM(K245:N245)</f>
        <v>0</v>
      </c>
    </row>
    <row r="246" spans="1:15" ht="25.5" customHeight="1" x14ac:dyDescent="0.25">
      <c r="A246" s="179">
        <v>121</v>
      </c>
      <c r="B246" s="33"/>
      <c r="C246" s="391" t="s">
        <v>153</v>
      </c>
      <c r="D246" s="392"/>
      <c r="E246" s="392"/>
      <c r="F246" s="392"/>
      <c r="G246" s="393"/>
      <c r="H246" s="34" t="s">
        <v>22</v>
      </c>
      <c r="I246" s="228">
        <v>1</v>
      </c>
      <c r="J246" s="36"/>
      <c r="K246" s="37"/>
      <c r="L246" s="37"/>
      <c r="M246" s="37"/>
      <c r="N246" s="37"/>
      <c r="O246" s="180"/>
    </row>
    <row r="247" spans="1:15" ht="11.25" customHeight="1" x14ac:dyDescent="0.2">
      <c r="A247" s="181"/>
      <c r="B247" s="39"/>
      <c r="C247" s="385" t="s">
        <v>23</v>
      </c>
      <c r="D247" s="386"/>
      <c r="E247" s="386"/>
      <c r="F247" s="386"/>
      <c r="G247" s="387"/>
      <c r="H247" s="40"/>
      <c r="I247" s="229"/>
      <c r="J247" s="42"/>
      <c r="K247" s="43"/>
      <c r="L247" s="43"/>
      <c r="M247" s="43"/>
      <c r="N247" s="43"/>
      <c r="O247" s="182"/>
    </row>
    <row r="248" spans="1:15" ht="11.25" customHeight="1" x14ac:dyDescent="0.2">
      <c r="A248" s="183" t="s">
        <v>154</v>
      </c>
      <c r="B248" s="39"/>
      <c r="C248" s="381" t="s">
        <v>14</v>
      </c>
      <c r="D248" s="382"/>
      <c r="E248" s="382"/>
      <c r="F248" s="382"/>
      <c r="G248" s="383"/>
      <c r="H248" s="40"/>
      <c r="I248" s="229"/>
      <c r="J248" s="45"/>
      <c r="K248" s="43"/>
      <c r="L248" s="43"/>
      <c r="M248" s="43"/>
      <c r="N248" s="43"/>
      <c r="O248" s="184"/>
    </row>
    <row r="249" spans="1:15" ht="12" customHeight="1" x14ac:dyDescent="0.2">
      <c r="A249" s="181"/>
      <c r="B249" s="39"/>
      <c r="C249" s="385" t="s">
        <v>25</v>
      </c>
      <c r="D249" s="386"/>
      <c r="E249" s="386"/>
      <c r="F249" s="386"/>
      <c r="G249" s="387"/>
      <c r="H249" s="40"/>
      <c r="I249" s="229"/>
      <c r="J249" s="45"/>
      <c r="K249" s="43"/>
      <c r="L249" s="43"/>
      <c r="M249" s="43"/>
      <c r="N249" s="43"/>
      <c r="O249" s="185"/>
    </row>
    <row r="250" spans="1:15" ht="28.5" customHeight="1" x14ac:dyDescent="0.25">
      <c r="A250" s="183" t="s">
        <v>155</v>
      </c>
      <c r="B250" s="46"/>
      <c r="C250" s="378" t="s">
        <v>26</v>
      </c>
      <c r="D250" s="379"/>
      <c r="E250" s="379"/>
      <c r="F250" s="379"/>
      <c r="G250" s="380"/>
      <c r="H250" s="47" t="s">
        <v>27</v>
      </c>
      <c r="I250" s="230">
        <v>7.3000999999999996</v>
      </c>
      <c r="J250" s="287"/>
      <c r="K250" s="43">
        <f>I250*J250</f>
        <v>0</v>
      </c>
      <c r="L250" s="43"/>
      <c r="M250" s="43"/>
      <c r="N250" s="43"/>
      <c r="O250" s="187">
        <f>SUM(K250:N250)</f>
        <v>0</v>
      </c>
    </row>
    <row r="251" spans="1:15" ht="12" customHeight="1" x14ac:dyDescent="0.2">
      <c r="A251" s="183" t="s">
        <v>156</v>
      </c>
      <c r="B251" s="39"/>
      <c r="C251" s="381" t="s">
        <v>15</v>
      </c>
      <c r="D251" s="382"/>
      <c r="E251" s="382"/>
      <c r="F251" s="382"/>
      <c r="G251" s="383"/>
      <c r="H251" s="40"/>
      <c r="I251" s="229"/>
      <c r="J251" s="45"/>
      <c r="K251" s="43"/>
      <c r="L251" s="43"/>
      <c r="M251" s="43"/>
      <c r="N251" s="43"/>
      <c r="O251" s="184"/>
    </row>
    <row r="252" spans="1:15" ht="11.25" customHeight="1" x14ac:dyDescent="0.2">
      <c r="A252" s="181"/>
      <c r="B252" s="39"/>
      <c r="C252" s="385" t="s">
        <v>29</v>
      </c>
      <c r="D252" s="386"/>
      <c r="E252" s="386"/>
      <c r="F252" s="386"/>
      <c r="G252" s="387"/>
      <c r="H252" s="40"/>
      <c r="I252" s="229"/>
      <c r="J252" s="45"/>
      <c r="K252" s="43"/>
      <c r="L252" s="43"/>
      <c r="M252" s="43"/>
      <c r="N252" s="43"/>
      <c r="O252" s="185"/>
    </row>
    <row r="253" spans="1:15" ht="27" customHeight="1" x14ac:dyDescent="0.25">
      <c r="A253" s="183" t="s">
        <v>157</v>
      </c>
      <c r="B253" s="49"/>
      <c r="C253" s="375" t="s">
        <v>30</v>
      </c>
      <c r="D253" s="376"/>
      <c r="E253" s="376"/>
      <c r="F253" s="376"/>
      <c r="G253" s="377"/>
      <c r="H253" s="47" t="s">
        <v>31</v>
      </c>
      <c r="I253" s="230">
        <v>1.0686249999999999</v>
      </c>
      <c r="J253" s="287"/>
      <c r="K253" s="43"/>
      <c r="L253" s="43">
        <f>I253*J253</f>
        <v>0</v>
      </c>
      <c r="M253" s="43"/>
      <c r="N253" s="43"/>
      <c r="O253" s="187">
        <f>SUM(K253:N253)</f>
        <v>0</v>
      </c>
    </row>
    <row r="254" spans="1:15" ht="11.25" customHeight="1" x14ac:dyDescent="0.25">
      <c r="A254" s="183" t="s">
        <v>158</v>
      </c>
      <c r="B254" s="49"/>
      <c r="C254" s="378" t="s">
        <v>41</v>
      </c>
      <c r="D254" s="379"/>
      <c r="E254" s="379"/>
      <c r="F254" s="379"/>
      <c r="G254" s="380"/>
      <c r="H254" s="47" t="s">
        <v>31</v>
      </c>
      <c r="I254" s="230">
        <v>0.83687500000000004</v>
      </c>
      <c r="J254" s="288"/>
      <c r="K254" s="43"/>
      <c r="L254" s="43">
        <f>I254*J254</f>
        <v>0</v>
      </c>
      <c r="M254" s="43"/>
      <c r="N254" s="43"/>
      <c r="O254" s="187">
        <f>SUM(K254:N254)</f>
        <v>0</v>
      </c>
    </row>
    <row r="255" spans="1:15" ht="12" customHeight="1" x14ac:dyDescent="0.25">
      <c r="A255" s="183" t="s">
        <v>159</v>
      </c>
      <c r="B255" s="49"/>
      <c r="C255" s="378" t="s">
        <v>32</v>
      </c>
      <c r="D255" s="379"/>
      <c r="E255" s="379"/>
      <c r="F255" s="379"/>
      <c r="G255" s="380"/>
      <c r="H255" s="47" t="s">
        <v>31</v>
      </c>
      <c r="I255" s="230">
        <v>3.8625E-2</v>
      </c>
      <c r="J255" s="287"/>
      <c r="K255" s="43"/>
      <c r="L255" s="43">
        <f>I255*J255</f>
        <v>0</v>
      </c>
      <c r="M255" s="43"/>
      <c r="N255" s="43"/>
      <c r="O255" s="187">
        <f>SUM(K255:N255)</f>
        <v>0</v>
      </c>
    </row>
    <row r="256" spans="1:15" ht="12" customHeight="1" x14ac:dyDescent="0.2">
      <c r="A256" s="183" t="s">
        <v>160</v>
      </c>
      <c r="B256" s="39"/>
      <c r="C256" s="381" t="s">
        <v>16</v>
      </c>
      <c r="D256" s="382"/>
      <c r="E256" s="382"/>
      <c r="F256" s="382"/>
      <c r="G256" s="383"/>
      <c r="H256" s="40"/>
      <c r="I256" s="229"/>
      <c r="J256" s="51"/>
      <c r="K256" s="52"/>
      <c r="L256" s="52"/>
      <c r="M256" s="52"/>
      <c r="N256" s="52"/>
      <c r="O256" s="184"/>
    </row>
    <row r="257" spans="1:15" ht="12" customHeight="1" x14ac:dyDescent="0.25">
      <c r="A257" s="183" t="s">
        <v>161</v>
      </c>
      <c r="B257" s="49"/>
      <c r="C257" s="378" t="s">
        <v>43</v>
      </c>
      <c r="D257" s="379"/>
      <c r="E257" s="379"/>
      <c r="F257" s="379"/>
      <c r="G257" s="380"/>
      <c r="H257" s="40" t="s">
        <v>44</v>
      </c>
      <c r="I257" s="230">
        <v>1.2E-2</v>
      </c>
      <c r="J257" s="288"/>
      <c r="K257" s="52"/>
      <c r="L257" s="52"/>
      <c r="M257" s="52">
        <f>I257*J257</f>
        <v>0</v>
      </c>
      <c r="N257" s="52"/>
      <c r="O257" s="187">
        <f>SUM(K257:N257)</f>
        <v>0</v>
      </c>
    </row>
    <row r="258" spans="1:15" ht="11.25" customHeight="1" x14ac:dyDescent="0.25">
      <c r="A258" s="183" t="s">
        <v>162</v>
      </c>
      <c r="B258" s="49"/>
      <c r="C258" s="378" t="s">
        <v>45</v>
      </c>
      <c r="D258" s="379"/>
      <c r="E258" s="379"/>
      <c r="F258" s="379"/>
      <c r="G258" s="380"/>
      <c r="H258" s="47" t="s">
        <v>35</v>
      </c>
      <c r="I258" s="230">
        <v>6.0000000000000001E-3</v>
      </c>
      <c r="J258" s="288"/>
      <c r="K258" s="52"/>
      <c r="L258" s="52"/>
      <c r="M258" s="52">
        <f t="shared" ref="M258:M259" si="23">I258*J258</f>
        <v>0</v>
      </c>
      <c r="N258" s="52"/>
      <c r="O258" s="187">
        <f>SUM(K258:N258)</f>
        <v>0</v>
      </c>
    </row>
    <row r="259" spans="1:15" ht="12" customHeight="1" x14ac:dyDescent="0.25">
      <c r="A259" s="183" t="s">
        <v>163</v>
      </c>
      <c r="B259" s="49"/>
      <c r="C259" s="378" t="s">
        <v>46</v>
      </c>
      <c r="D259" s="379"/>
      <c r="E259" s="379"/>
      <c r="F259" s="379"/>
      <c r="G259" s="380"/>
      <c r="H259" s="47" t="s">
        <v>47</v>
      </c>
      <c r="I259" s="230">
        <v>2.3000000000000001E-4</v>
      </c>
      <c r="J259" s="287"/>
      <c r="K259" s="43"/>
      <c r="L259" s="43"/>
      <c r="M259" s="52">
        <f t="shared" si="23"/>
        <v>0</v>
      </c>
      <c r="N259" s="52"/>
      <c r="O259" s="187">
        <f>SUM(K259:N259)</f>
        <v>0</v>
      </c>
    </row>
    <row r="260" spans="1:15" ht="25.5" customHeight="1" x14ac:dyDescent="0.25">
      <c r="A260" s="188">
        <v>122</v>
      </c>
      <c r="B260" s="55"/>
      <c r="C260" s="397" t="s">
        <v>48</v>
      </c>
      <c r="D260" s="398"/>
      <c r="E260" s="398"/>
      <c r="F260" s="398"/>
      <c r="G260" s="399"/>
      <c r="H260" s="56" t="s">
        <v>37</v>
      </c>
      <c r="I260" s="231">
        <v>1</v>
      </c>
      <c r="J260" s="289"/>
      <c r="K260" s="37"/>
      <c r="L260" s="37"/>
      <c r="M260" s="37"/>
      <c r="N260" s="37">
        <f t="shared" ref="N260" si="24">I260*J260</f>
        <v>0</v>
      </c>
      <c r="O260" s="189">
        <f>SUM(K260:N260)</f>
        <v>0</v>
      </c>
    </row>
    <row r="261" spans="1:15" ht="30" customHeight="1" x14ac:dyDescent="0.25">
      <c r="A261" s="179">
        <v>123</v>
      </c>
      <c r="B261" s="33"/>
      <c r="C261" s="388" t="s">
        <v>164</v>
      </c>
      <c r="D261" s="389"/>
      <c r="E261" s="389"/>
      <c r="F261" s="389"/>
      <c r="G261" s="390"/>
      <c r="H261" s="34" t="s">
        <v>22</v>
      </c>
      <c r="I261" s="228">
        <v>1</v>
      </c>
      <c r="J261" s="36"/>
      <c r="K261" s="37"/>
      <c r="L261" s="37"/>
      <c r="M261" s="37"/>
      <c r="N261" s="37"/>
      <c r="O261" s="180"/>
    </row>
    <row r="262" spans="1:15" ht="11.85" customHeight="1" x14ac:dyDescent="0.2">
      <c r="A262" s="181"/>
      <c r="B262" s="39"/>
      <c r="C262" s="385" t="s">
        <v>23</v>
      </c>
      <c r="D262" s="386"/>
      <c r="E262" s="386"/>
      <c r="F262" s="386"/>
      <c r="G262" s="387"/>
      <c r="H262" s="40"/>
      <c r="I262" s="229"/>
      <c r="J262" s="42"/>
      <c r="K262" s="43"/>
      <c r="L262" s="43"/>
      <c r="M262" s="43"/>
      <c r="N262" s="43"/>
      <c r="O262" s="182"/>
    </row>
    <row r="263" spans="1:15" ht="11.25" customHeight="1" x14ac:dyDescent="0.2">
      <c r="A263" s="183" t="s">
        <v>165</v>
      </c>
      <c r="B263" s="39"/>
      <c r="C263" s="381" t="s">
        <v>14</v>
      </c>
      <c r="D263" s="382"/>
      <c r="E263" s="382"/>
      <c r="F263" s="382"/>
      <c r="G263" s="383"/>
      <c r="H263" s="40"/>
      <c r="I263" s="229"/>
      <c r="J263" s="45"/>
      <c r="K263" s="43"/>
      <c r="L263" s="43"/>
      <c r="M263" s="43"/>
      <c r="N263" s="43"/>
      <c r="O263" s="184"/>
    </row>
    <row r="264" spans="1:15" ht="12" customHeight="1" x14ac:dyDescent="0.2">
      <c r="A264" s="181"/>
      <c r="B264" s="39"/>
      <c r="C264" s="385" t="s">
        <v>25</v>
      </c>
      <c r="D264" s="386"/>
      <c r="E264" s="386"/>
      <c r="F264" s="386"/>
      <c r="G264" s="387"/>
      <c r="H264" s="40"/>
      <c r="I264" s="229"/>
      <c r="J264" s="45"/>
      <c r="K264" s="43"/>
      <c r="L264" s="43"/>
      <c r="M264" s="43"/>
      <c r="N264" s="43"/>
      <c r="O264" s="185"/>
    </row>
    <row r="265" spans="1:15" ht="25.5" customHeight="1" x14ac:dyDescent="0.25">
      <c r="A265" s="183" t="s">
        <v>166</v>
      </c>
      <c r="B265" s="46"/>
      <c r="C265" s="378" t="s">
        <v>26</v>
      </c>
      <c r="D265" s="379"/>
      <c r="E265" s="379"/>
      <c r="F265" s="379"/>
      <c r="G265" s="380"/>
      <c r="H265" s="47" t="s">
        <v>27</v>
      </c>
      <c r="I265" s="230">
        <v>7.1585000000000001</v>
      </c>
      <c r="J265" s="287"/>
      <c r="K265" s="43">
        <f>I265*J265</f>
        <v>0</v>
      </c>
      <c r="L265" s="43"/>
      <c r="M265" s="43"/>
      <c r="N265" s="43"/>
      <c r="O265" s="187">
        <f>SUM(K265:N265)</f>
        <v>0</v>
      </c>
    </row>
    <row r="266" spans="1:15" ht="12" customHeight="1" x14ac:dyDescent="0.2">
      <c r="A266" s="183" t="s">
        <v>167</v>
      </c>
      <c r="B266" s="39"/>
      <c r="C266" s="381" t="s">
        <v>15</v>
      </c>
      <c r="D266" s="382"/>
      <c r="E266" s="382"/>
      <c r="F266" s="382"/>
      <c r="G266" s="383"/>
      <c r="H266" s="40"/>
      <c r="I266" s="229"/>
      <c r="J266" s="45"/>
      <c r="K266" s="43"/>
      <c r="L266" s="43"/>
      <c r="M266" s="43"/>
      <c r="N266" s="43"/>
      <c r="O266" s="184"/>
    </row>
    <row r="267" spans="1:15" ht="11.25" customHeight="1" x14ac:dyDescent="0.2">
      <c r="A267" s="181"/>
      <c r="B267" s="39"/>
      <c r="C267" s="385" t="s">
        <v>29</v>
      </c>
      <c r="D267" s="386"/>
      <c r="E267" s="386"/>
      <c r="F267" s="386"/>
      <c r="G267" s="387"/>
      <c r="H267" s="40"/>
      <c r="I267" s="229"/>
      <c r="J267" s="45"/>
      <c r="K267" s="43"/>
      <c r="L267" s="43"/>
      <c r="M267" s="43"/>
      <c r="N267" s="43"/>
      <c r="O267" s="185"/>
    </row>
    <row r="268" spans="1:15" ht="27.75" customHeight="1" x14ac:dyDescent="0.25">
      <c r="A268" s="183" t="s">
        <v>168</v>
      </c>
      <c r="B268" s="49"/>
      <c r="C268" s="375" t="s">
        <v>30</v>
      </c>
      <c r="D268" s="376"/>
      <c r="E268" s="376"/>
      <c r="F268" s="376"/>
      <c r="G268" s="377"/>
      <c r="H268" s="47" t="s">
        <v>31</v>
      </c>
      <c r="I268" s="230">
        <v>0.96562499999999996</v>
      </c>
      <c r="J268" s="287"/>
      <c r="K268" s="43"/>
      <c r="L268" s="43">
        <f>I268*J268</f>
        <v>0</v>
      </c>
      <c r="M268" s="43"/>
      <c r="N268" s="43"/>
      <c r="O268" s="187">
        <f>SUM(K268:N268)</f>
        <v>0</v>
      </c>
    </row>
    <row r="269" spans="1:15" ht="11.25" customHeight="1" x14ac:dyDescent="0.25">
      <c r="A269" s="183" t="s">
        <v>169</v>
      </c>
      <c r="B269" s="49"/>
      <c r="C269" s="378" t="s">
        <v>41</v>
      </c>
      <c r="D269" s="379"/>
      <c r="E269" s="379"/>
      <c r="F269" s="379"/>
      <c r="G269" s="380"/>
      <c r="H269" s="47" t="s">
        <v>31</v>
      </c>
      <c r="I269" s="230">
        <v>0.83687500000000004</v>
      </c>
      <c r="J269" s="288"/>
      <c r="K269" s="43"/>
      <c r="L269" s="43">
        <f>I269*J269</f>
        <v>0</v>
      </c>
      <c r="M269" s="43"/>
      <c r="N269" s="43"/>
      <c r="O269" s="187">
        <f>SUM(K269:N269)</f>
        <v>0</v>
      </c>
    </row>
    <row r="270" spans="1:15" ht="12" customHeight="1" x14ac:dyDescent="0.25">
      <c r="A270" s="183" t="s">
        <v>170</v>
      </c>
      <c r="B270" s="49"/>
      <c r="C270" s="378" t="s">
        <v>32</v>
      </c>
      <c r="D270" s="379"/>
      <c r="E270" s="379"/>
      <c r="F270" s="379"/>
      <c r="G270" s="380"/>
      <c r="H270" s="47" t="s">
        <v>31</v>
      </c>
      <c r="I270" s="230">
        <v>2.5749999999999999E-2</v>
      </c>
      <c r="J270" s="287"/>
      <c r="K270" s="43"/>
      <c r="L270" s="43">
        <f>I270*J270</f>
        <v>0</v>
      </c>
      <c r="M270" s="43"/>
      <c r="N270" s="43"/>
      <c r="O270" s="187">
        <f>SUM(K270:N270)</f>
        <v>0</v>
      </c>
    </row>
    <row r="271" spans="1:15" ht="12" customHeight="1" x14ac:dyDescent="0.2">
      <c r="A271" s="183" t="s">
        <v>171</v>
      </c>
      <c r="B271" s="39"/>
      <c r="C271" s="381" t="s">
        <v>16</v>
      </c>
      <c r="D271" s="382"/>
      <c r="E271" s="382"/>
      <c r="F271" s="382"/>
      <c r="G271" s="383"/>
      <c r="H271" s="40"/>
      <c r="I271" s="229"/>
      <c r="J271" s="45"/>
      <c r="K271" s="52"/>
      <c r="L271" s="52"/>
      <c r="M271" s="52"/>
      <c r="N271" s="52"/>
      <c r="O271" s="184"/>
    </row>
    <row r="272" spans="1:15" ht="25.5" customHeight="1" x14ac:dyDescent="0.25">
      <c r="A272" s="183" t="s">
        <v>172</v>
      </c>
      <c r="B272" s="49"/>
      <c r="C272" s="375" t="s">
        <v>54</v>
      </c>
      <c r="D272" s="376"/>
      <c r="E272" s="376"/>
      <c r="F272" s="376"/>
      <c r="G272" s="377"/>
      <c r="H272" s="47" t="s">
        <v>35</v>
      </c>
      <c r="I272" s="230">
        <v>0.43</v>
      </c>
      <c r="J272" s="287"/>
      <c r="K272" s="52"/>
      <c r="L272" s="52"/>
      <c r="M272" s="52">
        <f>I272*J272</f>
        <v>0</v>
      </c>
      <c r="N272" s="52"/>
      <c r="O272" s="187">
        <f>SUM(K272:N272)</f>
        <v>0</v>
      </c>
    </row>
    <row r="273" spans="1:15" ht="12" customHeight="1" x14ac:dyDescent="0.25">
      <c r="A273" s="183" t="s">
        <v>173</v>
      </c>
      <c r="B273" s="49"/>
      <c r="C273" s="378" t="s">
        <v>55</v>
      </c>
      <c r="D273" s="379"/>
      <c r="E273" s="379"/>
      <c r="F273" s="379"/>
      <c r="G273" s="380"/>
      <c r="H273" s="40" t="s">
        <v>44</v>
      </c>
      <c r="I273" s="230">
        <v>0.2</v>
      </c>
      <c r="J273" s="287"/>
      <c r="K273" s="52"/>
      <c r="L273" s="52"/>
      <c r="M273" s="52">
        <f t="shared" ref="M273:M275" si="25">I273*J273</f>
        <v>0</v>
      </c>
      <c r="N273" s="52"/>
      <c r="O273" s="187">
        <f>SUM(K273:N273)</f>
        <v>0</v>
      </c>
    </row>
    <row r="274" spans="1:15" ht="12" customHeight="1" x14ac:dyDescent="0.25">
      <c r="A274" s="183" t="s">
        <v>174</v>
      </c>
      <c r="B274" s="49"/>
      <c r="C274" s="378" t="s">
        <v>43</v>
      </c>
      <c r="D274" s="379"/>
      <c r="E274" s="379"/>
      <c r="F274" s="379"/>
      <c r="G274" s="380"/>
      <c r="H274" s="40" t="s">
        <v>44</v>
      </c>
      <c r="I274" s="230">
        <v>0.04</v>
      </c>
      <c r="J274" s="288"/>
      <c r="K274" s="43"/>
      <c r="L274" s="43"/>
      <c r="M274" s="52">
        <f t="shared" si="25"/>
        <v>0</v>
      </c>
      <c r="N274" s="52"/>
      <c r="O274" s="187">
        <f>SUM(K274:N274)</f>
        <v>0</v>
      </c>
    </row>
    <row r="275" spans="1:15" ht="12" customHeight="1" x14ac:dyDescent="0.25">
      <c r="A275" s="183" t="s">
        <v>175</v>
      </c>
      <c r="B275" s="49"/>
      <c r="C275" s="378" t="s">
        <v>45</v>
      </c>
      <c r="D275" s="379"/>
      <c r="E275" s="379"/>
      <c r="F275" s="379"/>
      <c r="G275" s="380"/>
      <c r="H275" s="47" t="s">
        <v>35</v>
      </c>
      <c r="I275" s="230">
        <v>4.0000000000000001E-3</v>
      </c>
      <c r="J275" s="288"/>
      <c r="K275" s="37"/>
      <c r="L275" s="37"/>
      <c r="M275" s="52">
        <f t="shared" si="25"/>
        <v>0</v>
      </c>
      <c r="N275" s="52"/>
      <c r="O275" s="187">
        <f>SUM(K275:N275)</f>
        <v>0</v>
      </c>
    </row>
    <row r="276" spans="1:15" ht="25.5" customHeight="1" x14ac:dyDescent="0.25">
      <c r="A276" s="188">
        <v>124</v>
      </c>
      <c r="B276" s="55"/>
      <c r="C276" s="397" t="s">
        <v>56</v>
      </c>
      <c r="D276" s="398"/>
      <c r="E276" s="398"/>
      <c r="F276" s="398"/>
      <c r="G276" s="399"/>
      <c r="H276" s="56" t="s">
        <v>37</v>
      </c>
      <c r="I276" s="231">
        <v>1</v>
      </c>
      <c r="J276" s="289"/>
      <c r="K276" s="37"/>
      <c r="L276" s="37"/>
      <c r="M276" s="37"/>
      <c r="N276" s="37">
        <f t="shared" ref="N276" si="26">I276*J276</f>
        <v>0</v>
      </c>
      <c r="O276" s="189">
        <f>SUM(K276:N276)</f>
        <v>0</v>
      </c>
    </row>
    <row r="277" spans="1:15" x14ac:dyDescent="0.25">
      <c r="A277" s="179">
        <v>125</v>
      </c>
      <c r="B277" s="33"/>
      <c r="C277" s="388" t="s">
        <v>57</v>
      </c>
      <c r="D277" s="389"/>
      <c r="E277" s="389"/>
      <c r="F277" s="389"/>
      <c r="G277" s="390"/>
      <c r="H277" s="34" t="s">
        <v>22</v>
      </c>
      <c r="I277" s="228">
        <v>7</v>
      </c>
      <c r="J277" s="36"/>
      <c r="K277" s="37"/>
      <c r="L277" s="37"/>
      <c r="M277" s="37"/>
      <c r="N277" s="37"/>
      <c r="O277" s="180"/>
    </row>
    <row r="278" spans="1:15" ht="11.25" customHeight="1" x14ac:dyDescent="0.2">
      <c r="A278" s="181"/>
      <c r="B278" s="39"/>
      <c r="C278" s="385" t="s">
        <v>23</v>
      </c>
      <c r="D278" s="386"/>
      <c r="E278" s="386"/>
      <c r="F278" s="386"/>
      <c r="G278" s="387"/>
      <c r="H278" s="40"/>
      <c r="I278" s="229"/>
      <c r="J278" s="42"/>
      <c r="K278" s="43"/>
      <c r="L278" s="43"/>
      <c r="M278" s="43"/>
      <c r="N278" s="43"/>
      <c r="O278" s="182"/>
    </row>
    <row r="279" spans="1:15" ht="12" customHeight="1" x14ac:dyDescent="0.2">
      <c r="A279" s="183" t="s">
        <v>176</v>
      </c>
      <c r="B279" s="39"/>
      <c r="C279" s="381" t="s">
        <v>14</v>
      </c>
      <c r="D279" s="382"/>
      <c r="E279" s="382"/>
      <c r="F279" s="382"/>
      <c r="G279" s="383"/>
      <c r="H279" s="40"/>
      <c r="I279" s="229"/>
      <c r="J279" s="45"/>
      <c r="K279" s="43"/>
      <c r="L279" s="43"/>
      <c r="M279" s="43"/>
      <c r="N279" s="43"/>
      <c r="O279" s="184"/>
    </row>
    <row r="280" spans="1:15" ht="11.25" customHeight="1" x14ac:dyDescent="0.2">
      <c r="A280" s="181"/>
      <c r="B280" s="39"/>
      <c r="C280" s="385" t="s">
        <v>25</v>
      </c>
      <c r="D280" s="386"/>
      <c r="E280" s="386"/>
      <c r="F280" s="386"/>
      <c r="G280" s="387"/>
      <c r="H280" s="40"/>
      <c r="I280" s="229"/>
      <c r="J280" s="45"/>
      <c r="K280" s="43"/>
      <c r="L280" s="43"/>
      <c r="M280" s="43"/>
      <c r="N280" s="43"/>
      <c r="O280" s="185"/>
    </row>
    <row r="281" spans="1:15" ht="25.5" customHeight="1" x14ac:dyDescent="0.25">
      <c r="A281" s="183" t="s">
        <v>177</v>
      </c>
      <c r="B281" s="46"/>
      <c r="C281" s="378" t="s">
        <v>59</v>
      </c>
      <c r="D281" s="379"/>
      <c r="E281" s="379"/>
      <c r="F281" s="379"/>
      <c r="G281" s="380"/>
      <c r="H281" s="47" t="s">
        <v>27</v>
      </c>
      <c r="I281" s="230">
        <v>9.2827000000000002</v>
      </c>
      <c r="J281" s="287"/>
      <c r="K281" s="43">
        <f>I281*J281</f>
        <v>0</v>
      </c>
      <c r="L281" s="43"/>
      <c r="M281" s="43"/>
      <c r="N281" s="43"/>
      <c r="O281" s="187">
        <f>SUM(K281:N281)</f>
        <v>0</v>
      </c>
    </row>
    <row r="282" spans="1:15" ht="11.25" customHeight="1" x14ac:dyDescent="0.2">
      <c r="A282" s="183" t="s">
        <v>178</v>
      </c>
      <c r="B282" s="39"/>
      <c r="C282" s="381" t="s">
        <v>16</v>
      </c>
      <c r="D282" s="382"/>
      <c r="E282" s="382"/>
      <c r="F282" s="382"/>
      <c r="G282" s="383"/>
      <c r="H282" s="40"/>
      <c r="I282" s="229"/>
      <c r="J282" s="51"/>
      <c r="K282" s="52"/>
      <c r="L282" s="52"/>
      <c r="M282" s="52"/>
      <c r="N282" s="52"/>
      <c r="O282" s="184"/>
    </row>
    <row r="283" spans="1:15" ht="11.25" customHeight="1" x14ac:dyDescent="0.25">
      <c r="A283" s="183" t="s">
        <v>179</v>
      </c>
      <c r="B283" s="49"/>
      <c r="C283" s="378" t="s">
        <v>61</v>
      </c>
      <c r="D283" s="379"/>
      <c r="E283" s="379"/>
      <c r="F283" s="379"/>
      <c r="G283" s="380"/>
      <c r="H283" s="47" t="s">
        <v>35</v>
      </c>
      <c r="I283" s="230">
        <v>0.29399999999999998</v>
      </c>
      <c r="J283" s="287"/>
      <c r="K283" s="43"/>
      <c r="L283" s="43"/>
      <c r="M283" s="52">
        <f>I283*J283</f>
        <v>0</v>
      </c>
      <c r="N283" s="52"/>
      <c r="O283" s="187">
        <f t="shared" ref="O283:O289" si="27">SUM(K283:N283)</f>
        <v>0</v>
      </c>
    </row>
    <row r="284" spans="1:15" ht="12.75" customHeight="1" x14ac:dyDescent="0.25">
      <c r="A284" s="188">
        <v>126</v>
      </c>
      <c r="B284" s="55"/>
      <c r="C284" s="366" t="s">
        <v>62</v>
      </c>
      <c r="D284" s="367"/>
      <c r="E284" s="367"/>
      <c r="F284" s="367"/>
      <c r="G284" s="368"/>
      <c r="H284" s="56" t="s">
        <v>37</v>
      </c>
      <c r="I284" s="231">
        <v>2</v>
      </c>
      <c r="J284" s="289"/>
      <c r="K284" s="37"/>
      <c r="L284" s="37"/>
      <c r="M284" s="37"/>
      <c r="N284" s="37">
        <f t="shared" ref="N284:N289" si="28">I284*J284</f>
        <v>0</v>
      </c>
      <c r="O284" s="189">
        <f t="shared" si="27"/>
        <v>0</v>
      </c>
    </row>
    <row r="285" spans="1:15" ht="25.5" customHeight="1" x14ac:dyDescent="0.25">
      <c r="A285" s="188">
        <v>127</v>
      </c>
      <c r="B285" s="55"/>
      <c r="C285" s="397" t="s">
        <v>63</v>
      </c>
      <c r="D285" s="398"/>
      <c r="E285" s="398"/>
      <c r="F285" s="398"/>
      <c r="G285" s="399"/>
      <c r="H285" s="56" t="s">
        <v>37</v>
      </c>
      <c r="I285" s="231">
        <v>1</v>
      </c>
      <c r="J285" s="289"/>
      <c r="K285" s="37"/>
      <c r="L285" s="37"/>
      <c r="M285" s="37"/>
      <c r="N285" s="37">
        <f t="shared" si="28"/>
        <v>0</v>
      </c>
      <c r="O285" s="189">
        <f t="shared" si="27"/>
        <v>0</v>
      </c>
    </row>
    <row r="286" spans="1:15" ht="25.5" customHeight="1" x14ac:dyDescent="0.25">
      <c r="A286" s="188">
        <v>128</v>
      </c>
      <c r="B286" s="55"/>
      <c r="C286" s="397" t="s">
        <v>64</v>
      </c>
      <c r="D286" s="398"/>
      <c r="E286" s="398"/>
      <c r="F286" s="398"/>
      <c r="G286" s="399"/>
      <c r="H286" s="56" t="s">
        <v>37</v>
      </c>
      <c r="I286" s="231">
        <v>1</v>
      </c>
      <c r="J286" s="289"/>
      <c r="K286" s="37"/>
      <c r="L286" s="37"/>
      <c r="M286" s="37"/>
      <c r="N286" s="37">
        <f t="shared" si="28"/>
        <v>0</v>
      </c>
      <c r="O286" s="189">
        <f t="shared" si="27"/>
        <v>0</v>
      </c>
    </row>
    <row r="287" spans="1:15" ht="12.75" customHeight="1" x14ac:dyDescent="0.25">
      <c r="A287" s="188">
        <v>129</v>
      </c>
      <c r="B287" s="55"/>
      <c r="C287" s="366" t="s">
        <v>65</v>
      </c>
      <c r="D287" s="367"/>
      <c r="E287" s="367"/>
      <c r="F287" s="367"/>
      <c r="G287" s="368"/>
      <c r="H287" s="56" t="s">
        <v>37</v>
      </c>
      <c r="I287" s="231">
        <v>1</v>
      </c>
      <c r="J287" s="289"/>
      <c r="K287" s="37"/>
      <c r="L287" s="37"/>
      <c r="M287" s="37"/>
      <c r="N287" s="37">
        <f t="shared" si="28"/>
        <v>0</v>
      </c>
      <c r="O287" s="189">
        <f t="shared" si="27"/>
        <v>0</v>
      </c>
    </row>
    <row r="288" spans="1:15" ht="12.75" customHeight="1" x14ac:dyDescent="0.25">
      <c r="A288" s="188">
        <v>130</v>
      </c>
      <c r="B288" s="55"/>
      <c r="C288" s="366" t="s">
        <v>66</v>
      </c>
      <c r="D288" s="367"/>
      <c r="E288" s="367"/>
      <c r="F288" s="367"/>
      <c r="G288" s="368"/>
      <c r="H288" s="56" t="s">
        <v>37</v>
      </c>
      <c r="I288" s="231">
        <v>1</v>
      </c>
      <c r="J288" s="289"/>
      <c r="K288" s="37"/>
      <c r="L288" s="37"/>
      <c r="M288" s="37"/>
      <c r="N288" s="37">
        <f t="shared" si="28"/>
        <v>0</v>
      </c>
      <c r="O288" s="189">
        <f t="shared" si="27"/>
        <v>0</v>
      </c>
    </row>
    <row r="289" spans="1:15" ht="26.25" customHeight="1" x14ac:dyDescent="0.25">
      <c r="A289" s="188">
        <v>131</v>
      </c>
      <c r="B289" s="55"/>
      <c r="C289" s="366" t="s">
        <v>180</v>
      </c>
      <c r="D289" s="367"/>
      <c r="E289" s="367"/>
      <c r="F289" s="367"/>
      <c r="G289" s="368"/>
      <c r="H289" s="56" t="s">
        <v>37</v>
      </c>
      <c r="I289" s="231">
        <v>1</v>
      </c>
      <c r="J289" s="289"/>
      <c r="K289" s="37"/>
      <c r="L289" s="37"/>
      <c r="M289" s="37"/>
      <c r="N289" s="37">
        <f t="shared" si="28"/>
        <v>0</v>
      </c>
      <c r="O289" s="189">
        <f t="shared" si="27"/>
        <v>0</v>
      </c>
    </row>
    <row r="290" spans="1:15" ht="12.75" customHeight="1" x14ac:dyDescent="0.25">
      <c r="A290" s="270" t="s">
        <v>181</v>
      </c>
      <c r="B290" s="277"/>
      <c r="C290" s="277"/>
      <c r="D290" s="277"/>
      <c r="E290" s="277"/>
      <c r="F290" s="277"/>
      <c r="G290" s="277"/>
      <c r="H290" s="278"/>
      <c r="I290" s="279"/>
      <c r="J290" s="280"/>
      <c r="K290" s="281"/>
      <c r="L290" s="281"/>
      <c r="M290" s="281"/>
      <c r="N290" s="281"/>
      <c r="O290" s="282"/>
    </row>
    <row r="291" spans="1:15" ht="29.1" customHeight="1" x14ac:dyDescent="0.25">
      <c r="A291" s="179">
        <v>132</v>
      </c>
      <c r="B291" s="33"/>
      <c r="C291" s="388" t="s">
        <v>69</v>
      </c>
      <c r="D291" s="389"/>
      <c r="E291" s="389"/>
      <c r="F291" s="389"/>
      <c r="G291" s="390"/>
      <c r="H291" s="34" t="s">
        <v>22</v>
      </c>
      <c r="I291" s="228">
        <v>6</v>
      </c>
      <c r="J291" s="36"/>
      <c r="K291" s="37"/>
      <c r="L291" s="37"/>
      <c r="M291" s="37"/>
      <c r="N291" s="37"/>
      <c r="O291" s="180"/>
    </row>
    <row r="292" spans="1:15" ht="11.25" customHeight="1" x14ac:dyDescent="0.2">
      <c r="A292" s="181"/>
      <c r="B292" s="39"/>
      <c r="C292" s="385" t="s">
        <v>23</v>
      </c>
      <c r="D292" s="386"/>
      <c r="E292" s="386"/>
      <c r="F292" s="386"/>
      <c r="G292" s="387"/>
      <c r="H292" s="40"/>
      <c r="I292" s="229"/>
      <c r="J292" s="42"/>
      <c r="K292" s="43"/>
      <c r="L292" s="43"/>
      <c r="M292" s="43"/>
      <c r="N292" s="43"/>
      <c r="O292" s="182"/>
    </row>
    <row r="293" spans="1:15" ht="11.45" customHeight="1" x14ac:dyDescent="0.2">
      <c r="A293" s="183" t="s">
        <v>182</v>
      </c>
      <c r="B293" s="39"/>
      <c r="C293" s="381" t="s">
        <v>14</v>
      </c>
      <c r="D293" s="382"/>
      <c r="E293" s="382"/>
      <c r="F293" s="382"/>
      <c r="G293" s="383"/>
      <c r="H293" s="40"/>
      <c r="I293" s="229"/>
      <c r="J293" s="45"/>
      <c r="K293" s="43"/>
      <c r="L293" s="43"/>
      <c r="M293" s="43"/>
      <c r="N293" s="43"/>
      <c r="O293" s="184"/>
    </row>
    <row r="294" spans="1:15" ht="11.25" customHeight="1" x14ac:dyDescent="0.2">
      <c r="A294" s="181"/>
      <c r="B294" s="39"/>
      <c r="C294" s="385" t="s">
        <v>25</v>
      </c>
      <c r="D294" s="386"/>
      <c r="E294" s="386"/>
      <c r="F294" s="386"/>
      <c r="G294" s="387"/>
      <c r="H294" s="40"/>
      <c r="I294" s="229"/>
      <c r="J294" s="45"/>
      <c r="K294" s="43"/>
      <c r="L294" s="43"/>
      <c r="M294" s="43"/>
      <c r="N294" s="43"/>
      <c r="O294" s="185"/>
    </row>
    <row r="295" spans="1:15" ht="25.5" customHeight="1" x14ac:dyDescent="0.25">
      <c r="A295" s="183" t="s">
        <v>183</v>
      </c>
      <c r="B295" s="46"/>
      <c r="C295" s="378" t="s">
        <v>26</v>
      </c>
      <c r="D295" s="379"/>
      <c r="E295" s="379"/>
      <c r="F295" s="379"/>
      <c r="G295" s="380"/>
      <c r="H295" s="47" t="s">
        <v>27</v>
      </c>
      <c r="I295" s="230">
        <v>76.632000000000005</v>
      </c>
      <c r="J295" s="287"/>
      <c r="K295" s="43">
        <f>I295*J295</f>
        <v>0</v>
      </c>
      <c r="L295" s="43"/>
      <c r="M295" s="43"/>
      <c r="N295" s="43"/>
      <c r="O295" s="187">
        <f>SUM(K295:N295)</f>
        <v>0</v>
      </c>
    </row>
    <row r="296" spans="1:15" ht="11.25" customHeight="1" x14ac:dyDescent="0.2">
      <c r="A296" s="183" t="s">
        <v>184</v>
      </c>
      <c r="B296" s="39"/>
      <c r="C296" s="381" t="s">
        <v>15</v>
      </c>
      <c r="D296" s="382"/>
      <c r="E296" s="382"/>
      <c r="F296" s="382"/>
      <c r="G296" s="383"/>
      <c r="H296" s="40"/>
      <c r="I296" s="229"/>
      <c r="J296" s="45"/>
      <c r="K296" s="43"/>
      <c r="L296" s="43"/>
      <c r="M296" s="43"/>
      <c r="N296" s="43"/>
      <c r="O296" s="184"/>
    </row>
    <row r="297" spans="1:15" ht="12" customHeight="1" x14ac:dyDescent="0.2">
      <c r="A297" s="181"/>
      <c r="B297" s="39"/>
      <c r="C297" s="385" t="s">
        <v>29</v>
      </c>
      <c r="D297" s="386"/>
      <c r="E297" s="386"/>
      <c r="F297" s="386"/>
      <c r="G297" s="387"/>
      <c r="H297" s="40"/>
      <c r="I297" s="229"/>
      <c r="J297" s="45"/>
      <c r="K297" s="43"/>
      <c r="L297" s="43"/>
      <c r="M297" s="43"/>
      <c r="N297" s="43"/>
      <c r="O297" s="185"/>
    </row>
    <row r="298" spans="1:15" ht="26.25" customHeight="1" x14ac:dyDescent="0.25">
      <c r="A298" s="183" t="s">
        <v>185</v>
      </c>
      <c r="B298" s="49"/>
      <c r="C298" s="375" t="s">
        <v>30</v>
      </c>
      <c r="D298" s="376"/>
      <c r="E298" s="376"/>
      <c r="F298" s="376"/>
      <c r="G298" s="377"/>
      <c r="H298" s="47" t="s">
        <v>31</v>
      </c>
      <c r="I298" s="230">
        <v>16.840499999999999</v>
      </c>
      <c r="J298" s="287"/>
      <c r="K298" s="43"/>
      <c r="L298" s="43">
        <f>I298*J298</f>
        <v>0</v>
      </c>
      <c r="M298" s="43"/>
      <c r="N298" s="43"/>
      <c r="O298" s="187">
        <f>SUM(K298:N298)</f>
        <v>0</v>
      </c>
    </row>
    <row r="299" spans="1:15" ht="11.25" customHeight="1" x14ac:dyDescent="0.25">
      <c r="A299" s="183" t="s">
        <v>186</v>
      </c>
      <c r="B299" s="49"/>
      <c r="C299" s="378" t="s">
        <v>32</v>
      </c>
      <c r="D299" s="379"/>
      <c r="E299" s="379"/>
      <c r="F299" s="379"/>
      <c r="G299" s="380"/>
      <c r="H299" s="47" t="s">
        <v>31</v>
      </c>
      <c r="I299" s="230">
        <v>1.1587499999999999</v>
      </c>
      <c r="J299" s="287"/>
      <c r="K299" s="43"/>
      <c r="L299" s="43">
        <f>I299*J299</f>
        <v>0</v>
      </c>
      <c r="M299" s="43"/>
      <c r="N299" s="43"/>
      <c r="O299" s="187">
        <f>SUM(K299:N299)</f>
        <v>0</v>
      </c>
    </row>
    <row r="300" spans="1:15" ht="12" customHeight="1" x14ac:dyDescent="0.2">
      <c r="A300" s="183" t="s">
        <v>187</v>
      </c>
      <c r="B300" s="39"/>
      <c r="C300" s="381" t="s">
        <v>16</v>
      </c>
      <c r="D300" s="382"/>
      <c r="E300" s="382"/>
      <c r="F300" s="382"/>
      <c r="G300" s="383"/>
      <c r="H300" s="40"/>
      <c r="I300" s="229"/>
      <c r="J300" s="51"/>
      <c r="K300" s="52"/>
      <c r="L300" s="52"/>
      <c r="M300" s="52"/>
      <c r="N300" s="52"/>
      <c r="O300" s="184"/>
    </row>
    <row r="301" spans="1:15" ht="11.25" customHeight="1" x14ac:dyDescent="0.25">
      <c r="A301" s="183" t="s">
        <v>188</v>
      </c>
      <c r="B301" s="49"/>
      <c r="C301" s="378" t="s">
        <v>34</v>
      </c>
      <c r="D301" s="379"/>
      <c r="E301" s="379"/>
      <c r="F301" s="379"/>
      <c r="G301" s="380"/>
      <c r="H301" s="47" t="s">
        <v>35</v>
      </c>
      <c r="I301" s="230">
        <v>2.1</v>
      </c>
      <c r="J301" s="288"/>
      <c r="K301" s="52"/>
      <c r="L301" s="52"/>
      <c r="M301" s="52">
        <f>I301*J301</f>
        <v>0</v>
      </c>
      <c r="N301" s="52"/>
      <c r="O301" s="187">
        <f>SUM(K301:N301)</f>
        <v>0</v>
      </c>
    </row>
    <row r="302" spans="1:15" ht="29.25" customHeight="1" x14ac:dyDescent="0.25">
      <c r="A302" s="188">
        <v>133</v>
      </c>
      <c r="B302" s="55"/>
      <c r="C302" s="366" t="s">
        <v>189</v>
      </c>
      <c r="D302" s="367"/>
      <c r="E302" s="367"/>
      <c r="F302" s="367"/>
      <c r="G302" s="368"/>
      <c r="H302" s="56" t="s">
        <v>37</v>
      </c>
      <c r="I302" s="231">
        <v>2</v>
      </c>
      <c r="J302" s="289"/>
      <c r="K302" s="37"/>
      <c r="L302" s="37"/>
      <c r="M302" s="37"/>
      <c r="N302" s="37">
        <f t="shared" ref="N302:N303" si="29">I302*J302</f>
        <v>0</v>
      </c>
      <c r="O302" s="189">
        <f>SUM(K302:N302)</f>
        <v>0</v>
      </c>
    </row>
    <row r="303" spans="1:15" ht="28.5" customHeight="1" x14ac:dyDescent="0.25">
      <c r="A303" s="188">
        <v>134</v>
      </c>
      <c r="B303" s="55"/>
      <c r="C303" s="366" t="s">
        <v>190</v>
      </c>
      <c r="D303" s="367"/>
      <c r="E303" s="367"/>
      <c r="F303" s="367"/>
      <c r="G303" s="368"/>
      <c r="H303" s="56" t="s">
        <v>37</v>
      </c>
      <c r="I303" s="231">
        <v>4</v>
      </c>
      <c r="J303" s="289"/>
      <c r="K303" s="37"/>
      <c r="L303" s="37"/>
      <c r="M303" s="37"/>
      <c r="N303" s="37">
        <f t="shared" si="29"/>
        <v>0</v>
      </c>
      <c r="O303" s="189">
        <f>SUM(K303:N303)</f>
        <v>0</v>
      </c>
    </row>
    <row r="304" spans="1:15" ht="39.75" customHeight="1" x14ac:dyDescent="0.25">
      <c r="A304" s="179">
        <v>135</v>
      </c>
      <c r="B304" s="33"/>
      <c r="C304" s="391" t="s">
        <v>75</v>
      </c>
      <c r="D304" s="392"/>
      <c r="E304" s="392"/>
      <c r="F304" s="392"/>
      <c r="G304" s="393"/>
      <c r="H304" s="34" t="s">
        <v>22</v>
      </c>
      <c r="I304" s="228">
        <v>2</v>
      </c>
      <c r="J304" s="36"/>
      <c r="K304" s="37"/>
      <c r="L304" s="37"/>
      <c r="M304" s="37"/>
      <c r="N304" s="37"/>
      <c r="O304" s="180"/>
    </row>
    <row r="305" spans="1:15" ht="12" customHeight="1" x14ac:dyDescent="0.2">
      <c r="A305" s="181"/>
      <c r="B305" s="39"/>
      <c r="C305" s="385" t="s">
        <v>23</v>
      </c>
      <c r="D305" s="386"/>
      <c r="E305" s="386"/>
      <c r="F305" s="386"/>
      <c r="G305" s="387"/>
      <c r="H305" s="40"/>
      <c r="I305" s="229"/>
      <c r="J305" s="42"/>
      <c r="K305" s="43"/>
      <c r="L305" s="43"/>
      <c r="M305" s="43"/>
      <c r="N305" s="43"/>
      <c r="O305" s="182"/>
    </row>
    <row r="306" spans="1:15" ht="11.25" customHeight="1" x14ac:dyDescent="0.2">
      <c r="A306" s="183" t="s">
        <v>191</v>
      </c>
      <c r="B306" s="39"/>
      <c r="C306" s="381" t="s">
        <v>14</v>
      </c>
      <c r="D306" s="382"/>
      <c r="E306" s="382"/>
      <c r="F306" s="382"/>
      <c r="G306" s="383"/>
      <c r="H306" s="40"/>
      <c r="I306" s="229"/>
      <c r="J306" s="45"/>
      <c r="K306" s="43"/>
      <c r="L306" s="43"/>
      <c r="M306" s="43"/>
      <c r="N306" s="43"/>
      <c r="O306" s="184"/>
    </row>
    <row r="307" spans="1:15" ht="12" customHeight="1" x14ac:dyDescent="0.2">
      <c r="A307" s="181"/>
      <c r="B307" s="39"/>
      <c r="C307" s="385" t="s">
        <v>25</v>
      </c>
      <c r="D307" s="386"/>
      <c r="E307" s="386"/>
      <c r="F307" s="386"/>
      <c r="G307" s="387"/>
      <c r="H307" s="40"/>
      <c r="I307" s="229"/>
      <c r="J307" s="45"/>
      <c r="K307" s="43"/>
      <c r="L307" s="43"/>
      <c r="M307" s="43"/>
      <c r="N307" s="43"/>
      <c r="O307" s="185"/>
    </row>
    <row r="308" spans="1:15" ht="29.25" customHeight="1" x14ac:dyDescent="0.25">
      <c r="A308" s="183" t="s">
        <v>192</v>
      </c>
      <c r="B308" s="46"/>
      <c r="C308" s="378" t="s">
        <v>26</v>
      </c>
      <c r="D308" s="379"/>
      <c r="E308" s="379"/>
      <c r="F308" s="379"/>
      <c r="G308" s="380"/>
      <c r="H308" s="47" t="s">
        <v>27</v>
      </c>
      <c r="I308" s="230">
        <v>8.9868000000000006</v>
      </c>
      <c r="J308" s="287"/>
      <c r="K308" s="43">
        <f>I308*J308</f>
        <v>0</v>
      </c>
      <c r="L308" s="43"/>
      <c r="M308" s="43"/>
      <c r="N308" s="43"/>
      <c r="O308" s="187">
        <f>SUM(K308:N308)</f>
        <v>0</v>
      </c>
    </row>
    <row r="309" spans="1:15" ht="11.25" customHeight="1" x14ac:dyDescent="0.2">
      <c r="A309" s="183" t="s">
        <v>193</v>
      </c>
      <c r="B309" s="39"/>
      <c r="C309" s="381" t="s">
        <v>15</v>
      </c>
      <c r="D309" s="382"/>
      <c r="E309" s="382"/>
      <c r="F309" s="382"/>
      <c r="G309" s="383"/>
      <c r="H309" s="40"/>
      <c r="I309" s="229"/>
      <c r="J309" s="45"/>
      <c r="K309" s="43"/>
      <c r="L309" s="43"/>
      <c r="M309" s="43"/>
      <c r="N309" s="43"/>
      <c r="O309" s="184"/>
    </row>
    <row r="310" spans="1:15" ht="12" customHeight="1" x14ac:dyDescent="0.2">
      <c r="A310" s="181"/>
      <c r="B310" s="39"/>
      <c r="C310" s="385" t="s">
        <v>29</v>
      </c>
      <c r="D310" s="386"/>
      <c r="E310" s="386"/>
      <c r="F310" s="386"/>
      <c r="G310" s="387"/>
      <c r="H310" s="40"/>
      <c r="I310" s="229"/>
      <c r="J310" s="45"/>
      <c r="K310" s="43"/>
      <c r="L310" s="43"/>
      <c r="M310" s="43"/>
      <c r="N310" s="43"/>
      <c r="O310" s="185"/>
    </row>
    <row r="311" spans="1:15" ht="27" customHeight="1" x14ac:dyDescent="0.25">
      <c r="A311" s="183" t="s">
        <v>194</v>
      </c>
      <c r="B311" s="49"/>
      <c r="C311" s="375" t="s">
        <v>30</v>
      </c>
      <c r="D311" s="376"/>
      <c r="E311" s="376"/>
      <c r="F311" s="376"/>
      <c r="G311" s="377"/>
      <c r="H311" s="47" t="s">
        <v>31</v>
      </c>
      <c r="I311" s="230">
        <v>0.87549999999999994</v>
      </c>
      <c r="J311" s="287"/>
      <c r="K311" s="43"/>
      <c r="L311" s="43">
        <f>I311*J311</f>
        <v>0</v>
      </c>
      <c r="M311" s="43"/>
      <c r="N311" s="43"/>
      <c r="O311" s="187">
        <f>SUM(K311:N311)</f>
        <v>0</v>
      </c>
    </row>
    <row r="312" spans="1:15" ht="11.25" customHeight="1" x14ac:dyDescent="0.25">
      <c r="A312" s="183" t="s">
        <v>195</v>
      </c>
      <c r="B312" s="49"/>
      <c r="C312" s="378" t="s">
        <v>32</v>
      </c>
      <c r="D312" s="379"/>
      <c r="E312" s="379"/>
      <c r="F312" s="379"/>
      <c r="G312" s="380"/>
      <c r="H312" s="47" t="s">
        <v>31</v>
      </c>
      <c r="I312" s="230">
        <v>2.5749999999999999E-2</v>
      </c>
      <c r="J312" s="287"/>
      <c r="K312" s="43"/>
      <c r="L312" s="43">
        <f>I312*J312</f>
        <v>0</v>
      </c>
      <c r="M312" s="43"/>
      <c r="N312" s="43"/>
      <c r="O312" s="187">
        <f>SUM(K312:N312)</f>
        <v>0</v>
      </c>
    </row>
    <row r="313" spans="1:15" ht="11.25" customHeight="1" x14ac:dyDescent="0.2">
      <c r="A313" s="183" t="s">
        <v>196</v>
      </c>
      <c r="B313" s="39"/>
      <c r="C313" s="381" t="s">
        <v>16</v>
      </c>
      <c r="D313" s="382"/>
      <c r="E313" s="382"/>
      <c r="F313" s="382"/>
      <c r="G313" s="383"/>
      <c r="H313" s="40"/>
      <c r="I313" s="229"/>
      <c r="J313" s="51"/>
      <c r="K313" s="52"/>
      <c r="L313" s="52"/>
      <c r="M313" s="52"/>
      <c r="N313" s="52"/>
      <c r="O313" s="184"/>
    </row>
    <row r="314" spans="1:15" ht="13.5" customHeight="1" x14ac:dyDescent="0.25">
      <c r="A314" s="183" t="s">
        <v>197</v>
      </c>
      <c r="B314" s="49"/>
      <c r="C314" s="378" t="s">
        <v>34</v>
      </c>
      <c r="D314" s="379"/>
      <c r="E314" s="379"/>
      <c r="F314" s="379"/>
      <c r="G314" s="380"/>
      <c r="H314" s="47" t="s">
        <v>35</v>
      </c>
      <c r="I314" s="230">
        <v>0.16</v>
      </c>
      <c r="J314" s="288"/>
      <c r="K314" s="52"/>
      <c r="L314" s="52"/>
      <c r="M314" s="52">
        <f>I314*J314</f>
        <v>0</v>
      </c>
      <c r="N314" s="52"/>
      <c r="O314" s="187">
        <f>SUM(K314:N314)</f>
        <v>0</v>
      </c>
    </row>
    <row r="315" spans="1:15" x14ac:dyDescent="0.25">
      <c r="A315" s="188">
        <v>136</v>
      </c>
      <c r="B315" s="55"/>
      <c r="C315" s="406" t="s">
        <v>79</v>
      </c>
      <c r="D315" s="407"/>
      <c r="E315" s="407"/>
      <c r="F315" s="407"/>
      <c r="G315" s="408"/>
      <c r="H315" s="56" t="s">
        <v>37</v>
      </c>
      <c r="I315" s="231">
        <v>2</v>
      </c>
      <c r="J315" s="289"/>
      <c r="K315" s="37"/>
      <c r="L315" s="37"/>
      <c r="M315" s="37"/>
      <c r="N315" s="37">
        <f t="shared" ref="N315" si="30">I315*J315</f>
        <v>0</v>
      </c>
      <c r="O315" s="189">
        <f>SUM(K315:N315)</f>
        <v>0</v>
      </c>
    </row>
    <row r="316" spans="1:15" ht="42.75" customHeight="1" x14ac:dyDescent="0.25">
      <c r="A316" s="179">
        <v>137</v>
      </c>
      <c r="B316" s="33"/>
      <c r="C316" s="388" t="s">
        <v>198</v>
      </c>
      <c r="D316" s="389"/>
      <c r="E316" s="389"/>
      <c r="F316" s="389"/>
      <c r="G316" s="390"/>
      <c r="H316" s="34" t="s">
        <v>22</v>
      </c>
      <c r="I316" s="228">
        <v>8</v>
      </c>
      <c r="J316" s="36"/>
      <c r="K316" s="37"/>
      <c r="L316" s="37"/>
      <c r="M316" s="37"/>
      <c r="N316" s="37"/>
      <c r="O316" s="180"/>
    </row>
    <row r="317" spans="1:15" ht="11.25" customHeight="1" x14ac:dyDescent="0.2">
      <c r="A317" s="181"/>
      <c r="B317" s="39"/>
      <c r="C317" s="385" t="s">
        <v>23</v>
      </c>
      <c r="D317" s="386"/>
      <c r="E317" s="386"/>
      <c r="F317" s="386"/>
      <c r="G317" s="387"/>
      <c r="H317" s="40"/>
      <c r="I317" s="229"/>
      <c r="J317" s="42"/>
      <c r="K317" s="43"/>
      <c r="L317" s="43"/>
      <c r="M317" s="43"/>
      <c r="N317" s="43"/>
      <c r="O317" s="182"/>
    </row>
    <row r="318" spans="1:15" ht="11.25" customHeight="1" x14ac:dyDescent="0.2">
      <c r="A318" s="183" t="s">
        <v>199</v>
      </c>
      <c r="B318" s="39"/>
      <c r="C318" s="381" t="s">
        <v>14</v>
      </c>
      <c r="D318" s="382"/>
      <c r="E318" s="382"/>
      <c r="F318" s="382"/>
      <c r="G318" s="383"/>
      <c r="H318" s="40"/>
      <c r="I318" s="229"/>
      <c r="J318" s="45"/>
      <c r="K318" s="43"/>
      <c r="L318" s="43"/>
      <c r="M318" s="43"/>
      <c r="N318" s="43"/>
      <c r="O318" s="184"/>
    </row>
    <row r="319" spans="1:15" ht="12" customHeight="1" x14ac:dyDescent="0.2">
      <c r="A319" s="181"/>
      <c r="B319" s="39"/>
      <c r="C319" s="385" t="s">
        <v>25</v>
      </c>
      <c r="D319" s="386"/>
      <c r="E319" s="386"/>
      <c r="F319" s="386"/>
      <c r="G319" s="387"/>
      <c r="H319" s="40"/>
      <c r="I319" s="229"/>
      <c r="J319" s="45"/>
      <c r="K319" s="43"/>
      <c r="L319" s="43"/>
      <c r="M319" s="43"/>
      <c r="N319" s="43"/>
      <c r="O319" s="185"/>
    </row>
    <row r="320" spans="1:15" ht="29.25" customHeight="1" x14ac:dyDescent="0.25">
      <c r="A320" s="183" t="s">
        <v>200</v>
      </c>
      <c r="B320" s="46"/>
      <c r="C320" s="378" t="s">
        <v>26</v>
      </c>
      <c r="D320" s="379"/>
      <c r="E320" s="379"/>
      <c r="F320" s="379"/>
      <c r="G320" s="380"/>
      <c r="H320" s="47" t="s">
        <v>27</v>
      </c>
      <c r="I320" s="230">
        <v>30.9</v>
      </c>
      <c r="J320" s="287"/>
      <c r="K320" s="43">
        <f>I320*J320</f>
        <v>0</v>
      </c>
      <c r="L320" s="43"/>
      <c r="M320" s="43"/>
      <c r="N320" s="43"/>
      <c r="O320" s="187">
        <f>SUM(K320:N320)</f>
        <v>0</v>
      </c>
    </row>
    <row r="321" spans="1:15" ht="11.85" customHeight="1" x14ac:dyDescent="0.2">
      <c r="A321" s="183" t="s">
        <v>201</v>
      </c>
      <c r="B321" s="39"/>
      <c r="C321" s="381" t="s">
        <v>16</v>
      </c>
      <c r="D321" s="382"/>
      <c r="E321" s="382"/>
      <c r="F321" s="382"/>
      <c r="G321" s="383"/>
      <c r="H321" s="40"/>
      <c r="I321" s="229"/>
      <c r="J321" s="51"/>
      <c r="K321" s="52"/>
      <c r="L321" s="52"/>
      <c r="M321" s="52"/>
      <c r="N321" s="52"/>
      <c r="O321" s="184"/>
    </row>
    <row r="322" spans="1:15" ht="14.25" customHeight="1" x14ac:dyDescent="0.25">
      <c r="A322" s="183" t="s">
        <v>202</v>
      </c>
      <c r="B322" s="49"/>
      <c r="C322" s="378" t="s">
        <v>34</v>
      </c>
      <c r="D322" s="379"/>
      <c r="E322" s="379"/>
      <c r="F322" s="379"/>
      <c r="G322" s="380"/>
      <c r="H322" s="47" t="s">
        <v>35</v>
      </c>
      <c r="I322" s="230">
        <v>0.16</v>
      </c>
      <c r="J322" s="288"/>
      <c r="K322" s="52"/>
      <c r="L322" s="52"/>
      <c r="M322" s="52">
        <f>I322*J322</f>
        <v>0</v>
      </c>
      <c r="N322" s="52"/>
      <c r="O322" s="187">
        <f>SUM(K322:N322)</f>
        <v>0</v>
      </c>
    </row>
    <row r="323" spans="1:15" x14ac:dyDescent="0.25">
      <c r="A323" s="188">
        <v>138</v>
      </c>
      <c r="B323" s="55"/>
      <c r="C323" s="406" t="s">
        <v>82</v>
      </c>
      <c r="D323" s="407"/>
      <c r="E323" s="407"/>
      <c r="F323" s="407"/>
      <c r="G323" s="408"/>
      <c r="H323" s="56" t="s">
        <v>37</v>
      </c>
      <c r="I323" s="231">
        <v>8</v>
      </c>
      <c r="J323" s="289"/>
      <c r="K323" s="37"/>
      <c r="L323" s="37"/>
      <c r="M323" s="37"/>
      <c r="N323" s="37">
        <f t="shared" ref="N323" si="31">I323*J323</f>
        <v>0</v>
      </c>
      <c r="O323" s="189">
        <f>SUM(K323:N323)</f>
        <v>0</v>
      </c>
    </row>
    <row r="324" spans="1:15" ht="40.5" customHeight="1" x14ac:dyDescent="0.25">
      <c r="A324" s="179">
        <v>139</v>
      </c>
      <c r="B324" s="33"/>
      <c r="C324" s="388" t="s">
        <v>87</v>
      </c>
      <c r="D324" s="389"/>
      <c r="E324" s="389"/>
      <c r="F324" s="389"/>
      <c r="G324" s="390"/>
      <c r="H324" s="34" t="s">
        <v>22</v>
      </c>
      <c r="I324" s="228">
        <v>1</v>
      </c>
      <c r="J324" s="36"/>
      <c r="K324" s="37"/>
      <c r="L324" s="37"/>
      <c r="M324" s="37"/>
      <c r="N324" s="37"/>
      <c r="O324" s="180"/>
    </row>
    <row r="325" spans="1:15" ht="11.25" customHeight="1" x14ac:dyDescent="0.2">
      <c r="A325" s="181"/>
      <c r="B325" s="39"/>
      <c r="C325" s="385" t="s">
        <v>23</v>
      </c>
      <c r="D325" s="386"/>
      <c r="E325" s="386"/>
      <c r="F325" s="386"/>
      <c r="G325" s="387"/>
      <c r="H325" s="40"/>
      <c r="I325" s="229"/>
      <c r="J325" s="42"/>
      <c r="K325" s="43"/>
      <c r="L325" s="43"/>
      <c r="M325" s="43"/>
      <c r="N325" s="43"/>
      <c r="O325" s="182"/>
    </row>
    <row r="326" spans="1:15" ht="12" customHeight="1" x14ac:dyDescent="0.2">
      <c r="A326" s="183" t="s">
        <v>203</v>
      </c>
      <c r="B326" s="39"/>
      <c r="C326" s="381" t="s">
        <v>14</v>
      </c>
      <c r="D326" s="382"/>
      <c r="E326" s="382"/>
      <c r="F326" s="382"/>
      <c r="G326" s="383"/>
      <c r="H326" s="40"/>
      <c r="I326" s="229"/>
      <c r="J326" s="45"/>
      <c r="K326" s="43"/>
      <c r="L326" s="43"/>
      <c r="M326" s="43"/>
      <c r="N326" s="43"/>
      <c r="O326" s="184"/>
    </row>
    <row r="327" spans="1:15" ht="11.25" customHeight="1" x14ac:dyDescent="0.2">
      <c r="A327" s="181"/>
      <c r="B327" s="39"/>
      <c r="C327" s="385" t="s">
        <v>25</v>
      </c>
      <c r="D327" s="386"/>
      <c r="E327" s="386"/>
      <c r="F327" s="386"/>
      <c r="G327" s="387"/>
      <c r="H327" s="40"/>
      <c r="I327" s="229"/>
      <c r="J327" s="45"/>
      <c r="K327" s="43"/>
      <c r="L327" s="43"/>
      <c r="M327" s="43"/>
      <c r="N327" s="43"/>
      <c r="O327" s="185"/>
    </row>
    <row r="328" spans="1:15" ht="30" customHeight="1" x14ac:dyDescent="0.25">
      <c r="A328" s="183" t="s">
        <v>204</v>
      </c>
      <c r="B328" s="46"/>
      <c r="C328" s="378" t="s">
        <v>26</v>
      </c>
      <c r="D328" s="379"/>
      <c r="E328" s="379"/>
      <c r="F328" s="379"/>
      <c r="G328" s="380"/>
      <c r="H328" s="47" t="s">
        <v>27</v>
      </c>
      <c r="I328" s="230">
        <v>9.9652999999999992</v>
      </c>
      <c r="J328" s="287"/>
      <c r="K328" s="43">
        <f>I328*J328</f>
        <v>0</v>
      </c>
      <c r="L328" s="43"/>
      <c r="M328" s="43"/>
      <c r="N328" s="43"/>
      <c r="O328" s="187">
        <f>SUM(K328:N328)</f>
        <v>0</v>
      </c>
    </row>
    <row r="329" spans="1:15" ht="12" customHeight="1" x14ac:dyDescent="0.2">
      <c r="A329" s="183" t="s">
        <v>205</v>
      </c>
      <c r="B329" s="39"/>
      <c r="C329" s="381" t="s">
        <v>15</v>
      </c>
      <c r="D329" s="382"/>
      <c r="E329" s="382"/>
      <c r="F329" s="382"/>
      <c r="G329" s="383"/>
      <c r="H329" s="40"/>
      <c r="I329" s="229"/>
      <c r="J329" s="45"/>
      <c r="K329" s="43"/>
      <c r="L329" s="43"/>
      <c r="M329" s="43"/>
      <c r="N329" s="43"/>
      <c r="O329" s="184"/>
    </row>
    <row r="330" spans="1:15" ht="11.25" customHeight="1" x14ac:dyDescent="0.2">
      <c r="A330" s="181"/>
      <c r="B330" s="39"/>
      <c r="C330" s="385" t="s">
        <v>29</v>
      </c>
      <c r="D330" s="386"/>
      <c r="E330" s="386"/>
      <c r="F330" s="386"/>
      <c r="G330" s="387"/>
      <c r="H330" s="40"/>
      <c r="I330" s="229"/>
      <c r="J330" s="45"/>
      <c r="K330" s="43"/>
      <c r="L330" s="43"/>
      <c r="M330" s="43"/>
      <c r="N330" s="43"/>
      <c r="O330" s="185"/>
    </row>
    <row r="331" spans="1:15" ht="28.5" customHeight="1" x14ac:dyDescent="0.25">
      <c r="A331" s="183" t="s">
        <v>206</v>
      </c>
      <c r="B331" s="49"/>
      <c r="C331" s="375" t="s">
        <v>30</v>
      </c>
      <c r="D331" s="376"/>
      <c r="E331" s="376"/>
      <c r="F331" s="376"/>
      <c r="G331" s="377"/>
      <c r="H331" s="47" t="s">
        <v>31</v>
      </c>
      <c r="I331" s="230">
        <v>1.8282499999999999</v>
      </c>
      <c r="J331" s="287"/>
      <c r="K331" s="43"/>
      <c r="L331" s="43">
        <f>I331*J331</f>
        <v>0</v>
      </c>
      <c r="M331" s="43"/>
      <c r="N331" s="43"/>
      <c r="O331" s="187">
        <f>SUM(K331:N331)</f>
        <v>0</v>
      </c>
    </row>
    <row r="332" spans="1:15" ht="11.25" customHeight="1" x14ac:dyDescent="0.25">
      <c r="A332" s="183" t="s">
        <v>207</v>
      </c>
      <c r="B332" s="49"/>
      <c r="C332" s="378" t="s">
        <v>32</v>
      </c>
      <c r="D332" s="379"/>
      <c r="E332" s="379"/>
      <c r="F332" s="379"/>
      <c r="G332" s="380"/>
      <c r="H332" s="47" t="s">
        <v>31</v>
      </c>
      <c r="I332" s="230">
        <v>0.10299999999999999</v>
      </c>
      <c r="J332" s="287"/>
      <c r="K332" s="43"/>
      <c r="L332" s="43">
        <f>I332*J332</f>
        <v>0</v>
      </c>
      <c r="M332" s="43"/>
      <c r="N332" s="43"/>
      <c r="O332" s="187">
        <f>SUM(K332:N332)</f>
        <v>0</v>
      </c>
    </row>
    <row r="333" spans="1:15" ht="11.25" customHeight="1" x14ac:dyDescent="0.2">
      <c r="A333" s="183" t="s">
        <v>208</v>
      </c>
      <c r="B333" s="39"/>
      <c r="C333" s="381" t="s">
        <v>16</v>
      </c>
      <c r="D333" s="382"/>
      <c r="E333" s="382"/>
      <c r="F333" s="382"/>
      <c r="G333" s="383"/>
      <c r="H333" s="40"/>
      <c r="I333" s="229"/>
      <c r="J333" s="51"/>
      <c r="K333" s="52"/>
      <c r="L333" s="52"/>
      <c r="M333" s="52"/>
      <c r="N333" s="52"/>
      <c r="O333" s="184"/>
    </row>
    <row r="334" spans="1:15" ht="15" customHeight="1" x14ac:dyDescent="0.25">
      <c r="A334" s="183" t="s">
        <v>209</v>
      </c>
      <c r="B334" s="49"/>
      <c r="C334" s="378" t="s">
        <v>34</v>
      </c>
      <c r="D334" s="379"/>
      <c r="E334" s="379"/>
      <c r="F334" s="379"/>
      <c r="G334" s="380"/>
      <c r="H334" s="47" t="s">
        <v>35</v>
      </c>
      <c r="I334" s="230">
        <v>0.35</v>
      </c>
      <c r="J334" s="288"/>
      <c r="K334" s="52"/>
      <c r="L334" s="52"/>
      <c r="M334" s="52">
        <f>I334*J334</f>
        <v>0</v>
      </c>
      <c r="N334" s="52"/>
      <c r="O334" s="187">
        <f>SUM(K334:N334)</f>
        <v>0</v>
      </c>
    </row>
    <row r="335" spans="1:15" ht="31.5" customHeight="1" x14ac:dyDescent="0.25">
      <c r="A335" s="188">
        <v>140</v>
      </c>
      <c r="B335" s="55"/>
      <c r="C335" s="397" t="s">
        <v>210</v>
      </c>
      <c r="D335" s="398"/>
      <c r="E335" s="398"/>
      <c r="F335" s="398"/>
      <c r="G335" s="399"/>
      <c r="H335" s="56" t="s">
        <v>37</v>
      </c>
      <c r="I335" s="231">
        <v>1</v>
      </c>
      <c r="J335" s="289"/>
      <c r="K335" s="37"/>
      <c r="L335" s="37"/>
      <c r="M335" s="37"/>
      <c r="N335" s="37">
        <f t="shared" ref="N335" si="32">I335*J335</f>
        <v>0</v>
      </c>
      <c r="O335" s="189">
        <f>SUM(K335:N335)</f>
        <v>0</v>
      </c>
    </row>
    <row r="336" spans="1:15" ht="41.25" customHeight="1" x14ac:dyDescent="0.25">
      <c r="A336" s="179">
        <v>141</v>
      </c>
      <c r="B336" s="33"/>
      <c r="C336" s="388" t="s">
        <v>87</v>
      </c>
      <c r="D336" s="392"/>
      <c r="E336" s="392"/>
      <c r="F336" s="392"/>
      <c r="G336" s="393"/>
      <c r="H336" s="34" t="s">
        <v>22</v>
      </c>
      <c r="I336" s="228">
        <v>2</v>
      </c>
      <c r="J336" s="36"/>
      <c r="K336" s="37"/>
      <c r="L336" s="37"/>
      <c r="M336" s="37"/>
      <c r="N336" s="37"/>
      <c r="O336" s="180"/>
    </row>
    <row r="337" spans="1:15" ht="11.25" customHeight="1" x14ac:dyDescent="0.2">
      <c r="A337" s="181"/>
      <c r="B337" s="39"/>
      <c r="C337" s="385" t="s">
        <v>23</v>
      </c>
      <c r="D337" s="386"/>
      <c r="E337" s="386"/>
      <c r="F337" s="386"/>
      <c r="G337" s="387"/>
      <c r="H337" s="40"/>
      <c r="I337" s="229"/>
      <c r="J337" s="42"/>
      <c r="K337" s="43"/>
      <c r="L337" s="43"/>
      <c r="M337" s="43"/>
      <c r="N337" s="43"/>
      <c r="O337" s="182"/>
    </row>
    <row r="338" spans="1:15" ht="12" customHeight="1" x14ac:dyDescent="0.2">
      <c r="A338" s="183" t="s">
        <v>211</v>
      </c>
      <c r="B338" s="39"/>
      <c r="C338" s="381" t="s">
        <v>14</v>
      </c>
      <c r="D338" s="382"/>
      <c r="E338" s="382"/>
      <c r="F338" s="382"/>
      <c r="G338" s="383"/>
      <c r="H338" s="40"/>
      <c r="I338" s="229"/>
      <c r="J338" s="45"/>
      <c r="K338" s="43"/>
      <c r="L338" s="43"/>
      <c r="M338" s="43"/>
      <c r="N338" s="43"/>
      <c r="O338" s="184"/>
    </row>
    <row r="339" spans="1:15" ht="11.25" customHeight="1" x14ac:dyDescent="0.2">
      <c r="A339" s="181"/>
      <c r="B339" s="39"/>
      <c r="C339" s="385" t="s">
        <v>25</v>
      </c>
      <c r="D339" s="386"/>
      <c r="E339" s="386"/>
      <c r="F339" s="386"/>
      <c r="G339" s="387"/>
      <c r="H339" s="40"/>
      <c r="I339" s="229"/>
      <c r="J339" s="45"/>
      <c r="K339" s="43"/>
      <c r="L339" s="43"/>
      <c r="M339" s="43"/>
      <c r="N339" s="43"/>
      <c r="O339" s="185"/>
    </row>
    <row r="340" spans="1:15" ht="29.25" customHeight="1" x14ac:dyDescent="0.25">
      <c r="A340" s="183" t="s">
        <v>212</v>
      </c>
      <c r="B340" s="46"/>
      <c r="C340" s="378" t="s">
        <v>26</v>
      </c>
      <c r="D340" s="379"/>
      <c r="E340" s="379"/>
      <c r="F340" s="379"/>
      <c r="G340" s="380"/>
      <c r="H340" s="47" t="s">
        <v>27</v>
      </c>
      <c r="I340" s="230">
        <v>19.930599999999998</v>
      </c>
      <c r="J340" s="287"/>
      <c r="K340" s="43">
        <f>I340*J340</f>
        <v>0</v>
      </c>
      <c r="L340" s="43"/>
      <c r="M340" s="43"/>
      <c r="N340" s="43"/>
      <c r="O340" s="187">
        <f>SUM(K340:N340)</f>
        <v>0</v>
      </c>
    </row>
    <row r="341" spans="1:15" ht="11.25" customHeight="1" x14ac:dyDescent="0.2">
      <c r="A341" s="183" t="s">
        <v>213</v>
      </c>
      <c r="B341" s="39"/>
      <c r="C341" s="381" t="s">
        <v>15</v>
      </c>
      <c r="D341" s="382"/>
      <c r="E341" s="382"/>
      <c r="F341" s="382"/>
      <c r="G341" s="383"/>
      <c r="H341" s="40"/>
      <c r="I341" s="229"/>
      <c r="J341" s="45"/>
      <c r="K341" s="43"/>
      <c r="L341" s="43"/>
      <c r="M341" s="43"/>
      <c r="N341" s="43"/>
      <c r="O341" s="184"/>
    </row>
    <row r="342" spans="1:15" ht="11.25" customHeight="1" x14ac:dyDescent="0.2">
      <c r="A342" s="181"/>
      <c r="B342" s="39"/>
      <c r="C342" s="385" t="s">
        <v>29</v>
      </c>
      <c r="D342" s="386"/>
      <c r="E342" s="386"/>
      <c r="F342" s="386"/>
      <c r="G342" s="387"/>
      <c r="H342" s="40"/>
      <c r="I342" s="229"/>
      <c r="J342" s="45"/>
      <c r="K342" s="43"/>
      <c r="L342" s="43"/>
      <c r="M342" s="43"/>
      <c r="N342" s="43"/>
      <c r="O342" s="185"/>
    </row>
    <row r="343" spans="1:15" ht="29.25" customHeight="1" x14ac:dyDescent="0.25">
      <c r="A343" s="183" t="s">
        <v>214</v>
      </c>
      <c r="B343" s="49"/>
      <c r="C343" s="378" t="s">
        <v>52</v>
      </c>
      <c r="D343" s="379"/>
      <c r="E343" s="379"/>
      <c r="F343" s="379"/>
      <c r="G343" s="380"/>
      <c r="H343" s="47" t="s">
        <v>31</v>
      </c>
      <c r="I343" s="230">
        <v>3.6564999999999999</v>
      </c>
      <c r="J343" s="287"/>
      <c r="K343" s="43"/>
      <c r="L343" s="43">
        <f>I343*J343</f>
        <v>0</v>
      </c>
      <c r="M343" s="43"/>
      <c r="N343" s="43"/>
      <c r="O343" s="187">
        <f>SUM(K343:N343)</f>
        <v>0</v>
      </c>
    </row>
    <row r="344" spans="1:15" ht="12" customHeight="1" x14ac:dyDescent="0.25">
      <c r="A344" s="183" t="s">
        <v>215</v>
      </c>
      <c r="B344" s="49"/>
      <c r="C344" s="378" t="s">
        <v>32</v>
      </c>
      <c r="D344" s="379"/>
      <c r="E344" s="379"/>
      <c r="F344" s="379"/>
      <c r="G344" s="380"/>
      <c r="H344" s="47" t="s">
        <v>31</v>
      </c>
      <c r="I344" s="230">
        <v>0.20599999999999999</v>
      </c>
      <c r="J344" s="287"/>
      <c r="K344" s="43"/>
      <c r="L344" s="43">
        <f>I344*J344</f>
        <v>0</v>
      </c>
      <c r="M344" s="43"/>
      <c r="N344" s="43"/>
      <c r="O344" s="187">
        <f>SUM(K344:N344)</f>
        <v>0</v>
      </c>
    </row>
    <row r="345" spans="1:15" ht="12" customHeight="1" x14ac:dyDescent="0.2">
      <c r="A345" s="183" t="s">
        <v>216</v>
      </c>
      <c r="B345" s="39"/>
      <c r="C345" s="381" t="s">
        <v>16</v>
      </c>
      <c r="D345" s="382"/>
      <c r="E345" s="382"/>
      <c r="F345" s="382"/>
      <c r="G345" s="383"/>
      <c r="H345" s="40"/>
      <c r="I345" s="229"/>
      <c r="J345" s="51"/>
      <c r="K345" s="52"/>
      <c r="L345" s="52"/>
      <c r="M345" s="52"/>
      <c r="N345" s="52"/>
      <c r="O345" s="184"/>
    </row>
    <row r="346" spans="1:15" ht="11.25" customHeight="1" x14ac:dyDescent="0.25">
      <c r="A346" s="183" t="s">
        <v>217</v>
      </c>
      <c r="B346" s="49"/>
      <c r="C346" s="378" t="s">
        <v>34</v>
      </c>
      <c r="D346" s="379"/>
      <c r="E346" s="379"/>
      <c r="F346" s="379"/>
      <c r="G346" s="380"/>
      <c r="H346" s="47" t="s">
        <v>35</v>
      </c>
      <c r="I346" s="230">
        <v>0.7</v>
      </c>
      <c r="J346" s="288"/>
      <c r="K346" s="52"/>
      <c r="L346" s="52"/>
      <c r="M346" s="52">
        <f>I346*J346</f>
        <v>0</v>
      </c>
      <c r="N346" s="52"/>
      <c r="O346" s="187">
        <f>SUM(K346:N346)</f>
        <v>0</v>
      </c>
    </row>
    <row r="347" spans="1:15" ht="25.5" customHeight="1" x14ac:dyDescent="0.25">
      <c r="A347" s="188">
        <v>142</v>
      </c>
      <c r="B347" s="55"/>
      <c r="C347" s="397" t="s">
        <v>91</v>
      </c>
      <c r="D347" s="398"/>
      <c r="E347" s="398"/>
      <c r="F347" s="398"/>
      <c r="G347" s="399"/>
      <c r="H347" s="56" t="s">
        <v>37</v>
      </c>
      <c r="I347" s="231">
        <v>2</v>
      </c>
      <c r="J347" s="289"/>
      <c r="K347" s="37"/>
      <c r="L347" s="37"/>
      <c r="M347" s="37"/>
      <c r="N347" s="37">
        <f t="shared" ref="N347" si="33">I347*J347</f>
        <v>0</v>
      </c>
      <c r="O347" s="189">
        <f>SUM(K347:N347)</f>
        <v>0</v>
      </c>
    </row>
    <row r="348" spans="1:15" x14ac:dyDescent="0.25">
      <c r="A348" s="179">
        <v>143</v>
      </c>
      <c r="B348" s="33"/>
      <c r="C348" s="388" t="s">
        <v>57</v>
      </c>
      <c r="D348" s="389"/>
      <c r="E348" s="389"/>
      <c r="F348" s="389"/>
      <c r="G348" s="390"/>
      <c r="H348" s="34" t="s">
        <v>22</v>
      </c>
      <c r="I348" s="228">
        <v>30</v>
      </c>
      <c r="J348" s="36"/>
      <c r="K348" s="37"/>
      <c r="L348" s="37"/>
      <c r="M348" s="37"/>
      <c r="N348" s="37"/>
      <c r="O348" s="180"/>
    </row>
    <row r="349" spans="1:15" ht="11.25" customHeight="1" x14ac:dyDescent="0.2">
      <c r="A349" s="181"/>
      <c r="B349" s="39"/>
      <c r="C349" s="385" t="s">
        <v>23</v>
      </c>
      <c r="D349" s="386"/>
      <c r="E349" s="386"/>
      <c r="F349" s="386"/>
      <c r="G349" s="387"/>
      <c r="H349" s="40"/>
      <c r="I349" s="229"/>
      <c r="J349" s="42"/>
      <c r="K349" s="43"/>
      <c r="L349" s="43"/>
      <c r="M349" s="43"/>
      <c r="N349" s="43"/>
      <c r="O349" s="182"/>
    </row>
    <row r="350" spans="1:15" ht="11.25" customHeight="1" x14ac:dyDescent="0.2">
      <c r="A350" s="183" t="s">
        <v>218</v>
      </c>
      <c r="B350" s="39"/>
      <c r="C350" s="381" t="s">
        <v>14</v>
      </c>
      <c r="D350" s="382"/>
      <c r="E350" s="382"/>
      <c r="F350" s="382"/>
      <c r="G350" s="383"/>
      <c r="H350" s="40"/>
      <c r="I350" s="229"/>
      <c r="J350" s="45"/>
      <c r="K350" s="43"/>
      <c r="L350" s="43"/>
      <c r="M350" s="43"/>
      <c r="N350" s="43"/>
      <c r="O350" s="184"/>
    </row>
    <row r="351" spans="1:15" ht="12" customHeight="1" x14ac:dyDescent="0.2">
      <c r="A351" s="181"/>
      <c r="B351" s="39"/>
      <c r="C351" s="385" t="s">
        <v>25</v>
      </c>
      <c r="D351" s="386"/>
      <c r="E351" s="386"/>
      <c r="F351" s="386"/>
      <c r="G351" s="387"/>
      <c r="H351" s="40"/>
      <c r="I351" s="229"/>
      <c r="J351" s="45"/>
      <c r="K351" s="43"/>
      <c r="L351" s="43"/>
      <c r="M351" s="43"/>
      <c r="N351" s="43"/>
      <c r="O351" s="185"/>
    </row>
    <row r="352" spans="1:15" ht="25.5" customHeight="1" x14ac:dyDescent="0.25">
      <c r="A352" s="183" t="s">
        <v>219</v>
      </c>
      <c r="B352" s="46"/>
      <c r="C352" s="378" t="s">
        <v>59</v>
      </c>
      <c r="D352" s="379"/>
      <c r="E352" s="379"/>
      <c r="F352" s="379"/>
      <c r="G352" s="380"/>
      <c r="H352" s="47" t="s">
        <v>27</v>
      </c>
      <c r="I352" s="230">
        <v>39.783000000000001</v>
      </c>
      <c r="J352" s="287"/>
      <c r="K352" s="43">
        <f>I352*J352</f>
        <v>0</v>
      </c>
      <c r="L352" s="43"/>
      <c r="M352" s="43"/>
      <c r="N352" s="43"/>
      <c r="O352" s="187">
        <f>SUM(K352:N352)</f>
        <v>0</v>
      </c>
    </row>
    <row r="353" spans="1:15" ht="12" customHeight="1" x14ac:dyDescent="0.2">
      <c r="A353" s="183" t="s">
        <v>220</v>
      </c>
      <c r="B353" s="39"/>
      <c r="C353" s="381" t="s">
        <v>16</v>
      </c>
      <c r="D353" s="382"/>
      <c r="E353" s="382"/>
      <c r="F353" s="382"/>
      <c r="G353" s="383"/>
      <c r="H353" s="40"/>
      <c r="I353" s="229"/>
      <c r="J353" s="51"/>
      <c r="K353" s="52"/>
      <c r="L353" s="52"/>
      <c r="M353" s="52"/>
      <c r="N353" s="52"/>
      <c r="O353" s="184"/>
    </row>
    <row r="354" spans="1:15" ht="11.25" customHeight="1" x14ac:dyDescent="0.25">
      <c r="A354" s="183" t="s">
        <v>221</v>
      </c>
      <c r="B354" s="49"/>
      <c r="C354" s="378" t="s">
        <v>61</v>
      </c>
      <c r="D354" s="379"/>
      <c r="E354" s="379"/>
      <c r="F354" s="379"/>
      <c r="G354" s="380"/>
      <c r="H354" s="47" t="s">
        <v>35</v>
      </c>
      <c r="I354" s="230">
        <v>1.26</v>
      </c>
      <c r="J354" s="287"/>
      <c r="K354" s="43"/>
      <c r="L354" s="43"/>
      <c r="M354" s="52">
        <f>I354*J354</f>
        <v>0</v>
      </c>
      <c r="N354" s="52"/>
      <c r="O354" s="187">
        <f t="shared" ref="O354:O362" si="34">SUM(K354:N354)</f>
        <v>0</v>
      </c>
    </row>
    <row r="355" spans="1:15" ht="12.75" customHeight="1" x14ac:dyDescent="0.25">
      <c r="A355" s="188">
        <v>144</v>
      </c>
      <c r="B355" s="55"/>
      <c r="C355" s="366" t="s">
        <v>94</v>
      </c>
      <c r="D355" s="367"/>
      <c r="E355" s="367"/>
      <c r="F355" s="367"/>
      <c r="G355" s="368"/>
      <c r="H355" s="56" t="s">
        <v>37</v>
      </c>
      <c r="I355" s="231">
        <v>8</v>
      </c>
      <c r="J355" s="289"/>
      <c r="K355" s="37"/>
      <c r="L355" s="37"/>
      <c r="M355" s="37"/>
      <c r="N355" s="37">
        <f t="shared" ref="N355:N362" si="35">I355*J355</f>
        <v>0</v>
      </c>
      <c r="O355" s="189">
        <f t="shared" si="34"/>
        <v>0</v>
      </c>
    </row>
    <row r="356" spans="1:15" ht="12.75" customHeight="1" x14ac:dyDescent="0.25">
      <c r="A356" s="188">
        <v>145</v>
      </c>
      <c r="B356" s="55"/>
      <c r="C356" s="366" t="s">
        <v>95</v>
      </c>
      <c r="D356" s="367"/>
      <c r="E356" s="367"/>
      <c r="F356" s="367"/>
      <c r="G356" s="368"/>
      <c r="H356" s="56" t="s">
        <v>37</v>
      </c>
      <c r="I356" s="231">
        <v>2</v>
      </c>
      <c r="J356" s="289"/>
      <c r="K356" s="37"/>
      <c r="L356" s="37"/>
      <c r="M356" s="37"/>
      <c r="N356" s="37">
        <f t="shared" si="35"/>
        <v>0</v>
      </c>
      <c r="O356" s="189">
        <f t="shared" si="34"/>
        <v>0</v>
      </c>
    </row>
    <row r="357" spans="1:15" ht="25.5" customHeight="1" x14ac:dyDescent="0.25">
      <c r="A357" s="188">
        <v>146</v>
      </c>
      <c r="B357" s="55"/>
      <c r="C357" s="397" t="s">
        <v>222</v>
      </c>
      <c r="D357" s="398"/>
      <c r="E357" s="398"/>
      <c r="F357" s="398"/>
      <c r="G357" s="399"/>
      <c r="H357" s="56" t="s">
        <v>37</v>
      </c>
      <c r="I357" s="231">
        <v>2</v>
      </c>
      <c r="J357" s="289"/>
      <c r="K357" s="37"/>
      <c r="L357" s="37"/>
      <c r="M357" s="37"/>
      <c r="N357" s="37">
        <f t="shared" si="35"/>
        <v>0</v>
      </c>
      <c r="O357" s="189">
        <f t="shared" si="34"/>
        <v>0</v>
      </c>
    </row>
    <row r="358" spans="1:15" ht="25.5" customHeight="1" x14ac:dyDescent="0.25">
      <c r="A358" s="188">
        <v>147</v>
      </c>
      <c r="B358" s="55"/>
      <c r="C358" s="397" t="s">
        <v>223</v>
      </c>
      <c r="D358" s="398"/>
      <c r="E358" s="398"/>
      <c r="F358" s="398"/>
      <c r="G358" s="399"/>
      <c r="H358" s="56" t="s">
        <v>37</v>
      </c>
      <c r="I358" s="231">
        <v>2</v>
      </c>
      <c r="J358" s="289"/>
      <c r="K358" s="37"/>
      <c r="L358" s="37"/>
      <c r="M358" s="37"/>
      <c r="N358" s="37">
        <f t="shared" si="35"/>
        <v>0</v>
      </c>
      <c r="O358" s="189">
        <f t="shared" si="34"/>
        <v>0</v>
      </c>
    </row>
    <row r="359" spans="1:15" ht="25.5" customHeight="1" x14ac:dyDescent="0.25">
      <c r="A359" s="188">
        <v>148</v>
      </c>
      <c r="B359" s="55"/>
      <c r="C359" s="397" t="s">
        <v>224</v>
      </c>
      <c r="D359" s="398"/>
      <c r="E359" s="398"/>
      <c r="F359" s="398"/>
      <c r="G359" s="399"/>
      <c r="H359" s="56" t="s">
        <v>37</v>
      </c>
      <c r="I359" s="231">
        <v>2</v>
      </c>
      <c r="J359" s="289"/>
      <c r="K359" s="37"/>
      <c r="L359" s="37"/>
      <c r="M359" s="37"/>
      <c r="N359" s="37">
        <f t="shared" si="35"/>
        <v>0</v>
      </c>
      <c r="O359" s="189">
        <f t="shared" si="34"/>
        <v>0</v>
      </c>
    </row>
    <row r="360" spans="1:15" ht="12.75" customHeight="1" x14ac:dyDescent="0.25">
      <c r="A360" s="188">
        <v>149</v>
      </c>
      <c r="B360" s="55"/>
      <c r="C360" s="366" t="s">
        <v>99</v>
      </c>
      <c r="D360" s="367"/>
      <c r="E360" s="367"/>
      <c r="F360" s="367"/>
      <c r="G360" s="368"/>
      <c r="H360" s="56" t="s">
        <v>37</v>
      </c>
      <c r="I360" s="231">
        <v>2</v>
      </c>
      <c r="J360" s="289"/>
      <c r="K360" s="37"/>
      <c r="L360" s="37"/>
      <c r="M360" s="37"/>
      <c r="N360" s="37">
        <f t="shared" si="35"/>
        <v>0</v>
      </c>
      <c r="O360" s="189">
        <f t="shared" si="34"/>
        <v>0</v>
      </c>
    </row>
    <row r="361" spans="1:15" ht="12.75" customHeight="1" x14ac:dyDescent="0.25">
      <c r="A361" s="188">
        <v>150</v>
      </c>
      <c r="B361" s="55"/>
      <c r="C361" s="366" t="s">
        <v>66</v>
      </c>
      <c r="D361" s="367"/>
      <c r="E361" s="367"/>
      <c r="F361" s="367"/>
      <c r="G361" s="368"/>
      <c r="H361" s="56" t="s">
        <v>37</v>
      </c>
      <c r="I361" s="231">
        <v>6</v>
      </c>
      <c r="J361" s="289"/>
      <c r="K361" s="37"/>
      <c r="L361" s="37"/>
      <c r="M361" s="37"/>
      <c r="N361" s="37">
        <f t="shared" si="35"/>
        <v>0</v>
      </c>
      <c r="O361" s="189">
        <f t="shared" si="34"/>
        <v>0</v>
      </c>
    </row>
    <row r="362" spans="1:15" ht="25.5" customHeight="1" x14ac:dyDescent="0.25">
      <c r="A362" s="188">
        <v>151</v>
      </c>
      <c r="B362" s="55"/>
      <c r="C362" s="397" t="s">
        <v>100</v>
      </c>
      <c r="D362" s="398"/>
      <c r="E362" s="398"/>
      <c r="F362" s="398"/>
      <c r="G362" s="399"/>
      <c r="H362" s="56" t="s">
        <v>37</v>
      </c>
      <c r="I362" s="231">
        <v>2</v>
      </c>
      <c r="J362" s="289"/>
      <c r="K362" s="37"/>
      <c r="L362" s="37"/>
      <c r="M362" s="37"/>
      <c r="N362" s="37">
        <f t="shared" si="35"/>
        <v>0</v>
      </c>
      <c r="O362" s="189">
        <f t="shared" si="34"/>
        <v>0</v>
      </c>
    </row>
    <row r="363" spans="1:15" ht="41.25" customHeight="1" x14ac:dyDescent="0.25">
      <c r="A363" s="179">
        <v>152</v>
      </c>
      <c r="B363" s="33"/>
      <c r="C363" s="388" t="s">
        <v>87</v>
      </c>
      <c r="D363" s="389"/>
      <c r="E363" s="389"/>
      <c r="F363" s="389"/>
      <c r="G363" s="390"/>
      <c r="H363" s="34" t="s">
        <v>22</v>
      </c>
      <c r="I363" s="228">
        <v>2</v>
      </c>
      <c r="J363" s="36"/>
      <c r="K363" s="37"/>
      <c r="L363" s="37"/>
      <c r="M363" s="37"/>
      <c r="N363" s="37"/>
      <c r="O363" s="180"/>
    </row>
    <row r="364" spans="1:15" ht="11.25" customHeight="1" x14ac:dyDescent="0.2">
      <c r="A364" s="181"/>
      <c r="B364" s="39"/>
      <c r="C364" s="385" t="s">
        <v>23</v>
      </c>
      <c r="D364" s="386"/>
      <c r="E364" s="386"/>
      <c r="F364" s="386"/>
      <c r="G364" s="387"/>
      <c r="H364" s="40"/>
      <c r="I364" s="229"/>
      <c r="J364" s="42"/>
      <c r="K364" s="43"/>
      <c r="L364" s="43"/>
      <c r="M364" s="43"/>
      <c r="N364" s="43"/>
      <c r="O364" s="182"/>
    </row>
    <row r="365" spans="1:15" ht="12" customHeight="1" x14ac:dyDescent="0.2">
      <c r="A365" s="183" t="s">
        <v>225</v>
      </c>
      <c r="B365" s="39"/>
      <c r="C365" s="381" t="s">
        <v>14</v>
      </c>
      <c r="D365" s="382"/>
      <c r="E365" s="382"/>
      <c r="F365" s="382"/>
      <c r="G365" s="383"/>
      <c r="H365" s="40"/>
      <c r="I365" s="229"/>
      <c r="J365" s="45"/>
      <c r="K365" s="43"/>
      <c r="L365" s="43"/>
      <c r="M365" s="43"/>
      <c r="N365" s="43"/>
      <c r="O365" s="184"/>
    </row>
    <row r="366" spans="1:15" ht="11.25" customHeight="1" x14ac:dyDescent="0.2">
      <c r="A366" s="181"/>
      <c r="B366" s="39"/>
      <c r="C366" s="385" t="s">
        <v>25</v>
      </c>
      <c r="D366" s="386"/>
      <c r="E366" s="386"/>
      <c r="F366" s="386"/>
      <c r="G366" s="387"/>
      <c r="H366" s="40"/>
      <c r="I366" s="229"/>
      <c r="J366" s="45"/>
      <c r="K366" s="43"/>
      <c r="L366" s="43"/>
      <c r="M366" s="43"/>
      <c r="N366" s="43"/>
      <c r="O366" s="185"/>
    </row>
    <row r="367" spans="1:15" ht="30" customHeight="1" x14ac:dyDescent="0.25">
      <c r="A367" s="183" t="s">
        <v>226</v>
      </c>
      <c r="B367" s="46"/>
      <c r="C367" s="378" t="s">
        <v>26</v>
      </c>
      <c r="D367" s="379"/>
      <c r="E367" s="379"/>
      <c r="F367" s="379"/>
      <c r="G367" s="380"/>
      <c r="H367" s="47" t="s">
        <v>27</v>
      </c>
      <c r="I367" s="230">
        <v>19.930599999999998</v>
      </c>
      <c r="J367" s="287"/>
      <c r="K367" s="43">
        <f>I367*J367</f>
        <v>0</v>
      </c>
      <c r="L367" s="43"/>
      <c r="M367" s="43"/>
      <c r="N367" s="43"/>
      <c r="O367" s="187">
        <f>SUM(K367:N367)</f>
        <v>0</v>
      </c>
    </row>
    <row r="368" spans="1:15" ht="12" customHeight="1" x14ac:dyDescent="0.2">
      <c r="A368" s="183" t="s">
        <v>227</v>
      </c>
      <c r="B368" s="39"/>
      <c r="C368" s="381" t="s">
        <v>15</v>
      </c>
      <c r="D368" s="382"/>
      <c r="E368" s="382"/>
      <c r="F368" s="382"/>
      <c r="G368" s="383"/>
      <c r="H368" s="40"/>
      <c r="I368" s="229"/>
      <c r="J368" s="45"/>
      <c r="K368" s="43"/>
      <c r="L368" s="43"/>
      <c r="M368" s="43"/>
      <c r="N368" s="43"/>
      <c r="O368" s="184"/>
    </row>
    <row r="369" spans="1:15" ht="11.25" customHeight="1" x14ac:dyDescent="0.2">
      <c r="A369" s="181"/>
      <c r="B369" s="39"/>
      <c r="C369" s="385" t="s">
        <v>29</v>
      </c>
      <c r="D369" s="386"/>
      <c r="E369" s="386"/>
      <c r="F369" s="386"/>
      <c r="G369" s="387"/>
      <c r="H369" s="40"/>
      <c r="I369" s="229"/>
      <c r="J369" s="45"/>
      <c r="K369" s="43"/>
      <c r="L369" s="43"/>
      <c r="M369" s="43"/>
      <c r="N369" s="43"/>
      <c r="O369" s="185"/>
    </row>
    <row r="370" spans="1:15" ht="27" customHeight="1" x14ac:dyDescent="0.25">
      <c r="A370" s="183" t="s">
        <v>228</v>
      </c>
      <c r="B370" s="49"/>
      <c r="C370" s="375" t="s">
        <v>30</v>
      </c>
      <c r="D370" s="376"/>
      <c r="E370" s="376"/>
      <c r="F370" s="376"/>
      <c r="G370" s="377"/>
      <c r="H370" s="47" t="s">
        <v>31</v>
      </c>
      <c r="I370" s="230">
        <v>3.6564999999999999</v>
      </c>
      <c r="J370" s="287"/>
      <c r="K370" s="43"/>
      <c r="L370" s="43">
        <f>I370*J370</f>
        <v>0</v>
      </c>
      <c r="M370" s="43"/>
      <c r="N370" s="43"/>
      <c r="O370" s="187">
        <f>SUM(K370:N370)</f>
        <v>0</v>
      </c>
    </row>
    <row r="371" spans="1:15" ht="12" customHeight="1" x14ac:dyDescent="0.25">
      <c r="A371" s="183" t="s">
        <v>229</v>
      </c>
      <c r="B371" s="49"/>
      <c r="C371" s="378" t="s">
        <v>32</v>
      </c>
      <c r="D371" s="379"/>
      <c r="E371" s="379"/>
      <c r="F371" s="379"/>
      <c r="G371" s="380"/>
      <c r="H371" s="47" t="s">
        <v>31</v>
      </c>
      <c r="I371" s="230">
        <v>0.20599999999999999</v>
      </c>
      <c r="J371" s="287"/>
      <c r="K371" s="43"/>
      <c r="L371" s="43">
        <f>I371*J371</f>
        <v>0</v>
      </c>
      <c r="M371" s="43"/>
      <c r="N371" s="43"/>
      <c r="O371" s="187">
        <f>SUM(K371:N371)</f>
        <v>0</v>
      </c>
    </row>
    <row r="372" spans="1:15" ht="11.25" customHeight="1" x14ac:dyDescent="0.2">
      <c r="A372" s="183" t="s">
        <v>230</v>
      </c>
      <c r="B372" s="39"/>
      <c r="C372" s="381" t="s">
        <v>16</v>
      </c>
      <c r="D372" s="382"/>
      <c r="E372" s="382"/>
      <c r="F372" s="382"/>
      <c r="G372" s="383"/>
      <c r="H372" s="40"/>
      <c r="I372" s="229"/>
      <c r="J372" s="51"/>
      <c r="K372" s="52"/>
      <c r="L372" s="52"/>
      <c r="M372" s="52"/>
      <c r="N372" s="52"/>
      <c r="O372" s="184"/>
    </row>
    <row r="373" spans="1:15" ht="12" customHeight="1" x14ac:dyDescent="0.25">
      <c r="A373" s="183" t="s">
        <v>231</v>
      </c>
      <c r="B373" s="49"/>
      <c r="C373" s="378" t="s">
        <v>34</v>
      </c>
      <c r="D373" s="379"/>
      <c r="E373" s="379"/>
      <c r="F373" s="379"/>
      <c r="G373" s="380"/>
      <c r="H373" s="47" t="s">
        <v>35</v>
      </c>
      <c r="I373" s="230">
        <v>0.7</v>
      </c>
      <c r="J373" s="288"/>
      <c r="K373" s="52"/>
      <c r="L373" s="52"/>
      <c r="M373" s="52">
        <f>I373*J373</f>
        <v>0</v>
      </c>
      <c r="N373" s="52"/>
      <c r="O373" s="187">
        <f>SUM(K373:N373)</f>
        <v>0</v>
      </c>
    </row>
    <row r="374" spans="1:15" ht="12.75" customHeight="1" x14ac:dyDescent="0.25">
      <c r="A374" s="188">
        <v>153</v>
      </c>
      <c r="B374" s="55"/>
      <c r="C374" s="366" t="s">
        <v>104</v>
      </c>
      <c r="D374" s="367"/>
      <c r="E374" s="367"/>
      <c r="F374" s="367"/>
      <c r="G374" s="368"/>
      <c r="H374" s="56" t="s">
        <v>37</v>
      </c>
      <c r="I374" s="231">
        <v>2</v>
      </c>
      <c r="J374" s="289"/>
      <c r="K374" s="37"/>
      <c r="L374" s="37"/>
      <c r="M374" s="37"/>
      <c r="N374" s="37">
        <f t="shared" ref="N374" si="36">I374*J374</f>
        <v>0</v>
      </c>
      <c r="O374" s="189">
        <f>SUM(K374:N374)</f>
        <v>0</v>
      </c>
    </row>
    <row r="375" spans="1:15" ht="40.5" customHeight="1" x14ac:dyDescent="0.25">
      <c r="A375" s="179">
        <v>154</v>
      </c>
      <c r="B375" s="33"/>
      <c r="C375" s="391" t="s">
        <v>75</v>
      </c>
      <c r="D375" s="392"/>
      <c r="E375" s="392"/>
      <c r="F375" s="392"/>
      <c r="G375" s="393"/>
      <c r="H375" s="34" t="s">
        <v>22</v>
      </c>
      <c r="I375" s="228">
        <v>2</v>
      </c>
      <c r="J375" s="36"/>
      <c r="K375" s="37"/>
      <c r="L375" s="37"/>
      <c r="M375" s="37"/>
      <c r="N375" s="37"/>
      <c r="O375" s="180"/>
    </row>
    <row r="376" spans="1:15" ht="12" customHeight="1" x14ac:dyDescent="0.2">
      <c r="A376" s="181"/>
      <c r="B376" s="39"/>
      <c r="C376" s="385" t="s">
        <v>23</v>
      </c>
      <c r="D376" s="386"/>
      <c r="E376" s="386"/>
      <c r="F376" s="386"/>
      <c r="G376" s="387"/>
      <c r="H376" s="40"/>
      <c r="I376" s="229"/>
      <c r="J376" s="42"/>
      <c r="K376" s="43"/>
      <c r="L376" s="43"/>
      <c r="M376" s="43"/>
      <c r="N376" s="43"/>
      <c r="O376" s="182"/>
    </row>
    <row r="377" spans="1:15" ht="15.75" customHeight="1" x14ac:dyDescent="0.2">
      <c r="A377" s="183" t="s">
        <v>232</v>
      </c>
      <c r="B377" s="39"/>
      <c r="C377" s="381" t="s">
        <v>14</v>
      </c>
      <c r="D377" s="382"/>
      <c r="E377" s="382"/>
      <c r="F377" s="382"/>
      <c r="G377" s="383"/>
      <c r="H377" s="40"/>
      <c r="I377" s="229"/>
      <c r="J377" s="45"/>
      <c r="K377" s="43"/>
      <c r="L377" s="43"/>
      <c r="M377" s="43"/>
      <c r="N377" s="43"/>
      <c r="O377" s="184"/>
    </row>
    <row r="378" spans="1:15" ht="12" customHeight="1" x14ac:dyDescent="0.2">
      <c r="A378" s="181"/>
      <c r="B378" s="39"/>
      <c r="C378" s="385" t="s">
        <v>25</v>
      </c>
      <c r="D378" s="386"/>
      <c r="E378" s="386"/>
      <c r="F378" s="386"/>
      <c r="G378" s="387"/>
      <c r="H378" s="40"/>
      <c r="I378" s="229"/>
      <c r="J378" s="45"/>
      <c r="K378" s="43"/>
      <c r="L378" s="43"/>
      <c r="M378" s="43"/>
      <c r="N378" s="43"/>
      <c r="O378" s="185"/>
    </row>
    <row r="379" spans="1:15" ht="27.75" customHeight="1" x14ac:dyDescent="0.25">
      <c r="A379" s="183" t="s">
        <v>233</v>
      </c>
      <c r="B379" s="46"/>
      <c r="C379" s="378" t="s">
        <v>26</v>
      </c>
      <c r="D379" s="379"/>
      <c r="E379" s="379"/>
      <c r="F379" s="379"/>
      <c r="G379" s="380"/>
      <c r="H379" s="47" t="s">
        <v>27</v>
      </c>
      <c r="I379" s="230">
        <v>8.9868000000000006</v>
      </c>
      <c r="J379" s="287"/>
      <c r="K379" s="43">
        <f>I379*J379</f>
        <v>0</v>
      </c>
      <c r="L379" s="43"/>
      <c r="M379" s="43"/>
      <c r="N379" s="43"/>
      <c r="O379" s="187">
        <f>SUM(K379:N379)</f>
        <v>0</v>
      </c>
    </row>
    <row r="380" spans="1:15" ht="11.25" customHeight="1" x14ac:dyDescent="0.2">
      <c r="A380" s="183" t="s">
        <v>234</v>
      </c>
      <c r="B380" s="39"/>
      <c r="C380" s="381" t="s">
        <v>15</v>
      </c>
      <c r="D380" s="382"/>
      <c r="E380" s="382"/>
      <c r="F380" s="382"/>
      <c r="G380" s="383"/>
      <c r="H380" s="40"/>
      <c r="I380" s="229"/>
      <c r="J380" s="45"/>
      <c r="K380" s="43"/>
      <c r="L380" s="43"/>
      <c r="M380" s="43"/>
      <c r="N380" s="43"/>
      <c r="O380" s="184"/>
    </row>
    <row r="381" spans="1:15" ht="12" customHeight="1" x14ac:dyDescent="0.2">
      <c r="A381" s="181"/>
      <c r="B381" s="39"/>
      <c r="C381" s="385" t="s">
        <v>29</v>
      </c>
      <c r="D381" s="386"/>
      <c r="E381" s="386"/>
      <c r="F381" s="386"/>
      <c r="G381" s="387"/>
      <c r="H381" s="40"/>
      <c r="I381" s="229"/>
      <c r="J381" s="45"/>
      <c r="K381" s="43"/>
      <c r="L381" s="43"/>
      <c r="M381" s="43"/>
      <c r="N381" s="43"/>
      <c r="O381" s="185"/>
    </row>
    <row r="382" spans="1:15" ht="27.75" customHeight="1" x14ac:dyDescent="0.25">
      <c r="A382" s="183" t="s">
        <v>235</v>
      </c>
      <c r="B382" s="49"/>
      <c r="C382" s="375" t="s">
        <v>30</v>
      </c>
      <c r="D382" s="376"/>
      <c r="E382" s="376"/>
      <c r="F382" s="376"/>
      <c r="G382" s="377"/>
      <c r="H382" s="47" t="s">
        <v>31</v>
      </c>
      <c r="I382" s="230">
        <v>0.87549999999999994</v>
      </c>
      <c r="J382" s="287"/>
      <c r="K382" s="43"/>
      <c r="L382" s="43">
        <f>I382*J382</f>
        <v>0</v>
      </c>
      <c r="M382" s="43"/>
      <c r="N382" s="43"/>
      <c r="O382" s="187">
        <f>SUM(K382:N382)</f>
        <v>0</v>
      </c>
    </row>
    <row r="383" spans="1:15" ht="13.5" customHeight="1" x14ac:dyDescent="0.25">
      <c r="A383" s="183" t="s">
        <v>236</v>
      </c>
      <c r="B383" s="49"/>
      <c r="C383" s="378" t="s">
        <v>32</v>
      </c>
      <c r="D383" s="379"/>
      <c r="E383" s="379"/>
      <c r="F383" s="379"/>
      <c r="G383" s="380"/>
      <c r="H383" s="47" t="s">
        <v>31</v>
      </c>
      <c r="I383" s="230">
        <v>2.5749999999999999E-2</v>
      </c>
      <c r="J383" s="287"/>
      <c r="K383" s="43"/>
      <c r="L383" s="43">
        <f>I383*J383</f>
        <v>0</v>
      </c>
      <c r="M383" s="43"/>
      <c r="N383" s="43"/>
      <c r="O383" s="187">
        <f>SUM(K383:N383)</f>
        <v>0</v>
      </c>
    </row>
    <row r="384" spans="1:15" ht="11.25" customHeight="1" x14ac:dyDescent="0.2">
      <c r="A384" s="183" t="s">
        <v>237</v>
      </c>
      <c r="B384" s="39"/>
      <c r="C384" s="381" t="s">
        <v>16</v>
      </c>
      <c r="D384" s="382"/>
      <c r="E384" s="382"/>
      <c r="F384" s="382"/>
      <c r="G384" s="383"/>
      <c r="H384" s="40"/>
      <c r="I384" s="229"/>
      <c r="J384" s="51"/>
      <c r="K384" s="52"/>
      <c r="L384" s="52"/>
      <c r="M384" s="52"/>
      <c r="N384" s="52"/>
      <c r="O384" s="184"/>
    </row>
    <row r="385" spans="1:15" ht="16.5" customHeight="1" x14ac:dyDescent="0.25">
      <c r="A385" s="183" t="s">
        <v>238</v>
      </c>
      <c r="B385" s="49"/>
      <c r="C385" s="378" t="s">
        <v>34</v>
      </c>
      <c r="D385" s="379"/>
      <c r="E385" s="379"/>
      <c r="F385" s="379"/>
      <c r="G385" s="380"/>
      <c r="H385" s="47" t="s">
        <v>35</v>
      </c>
      <c r="I385" s="230">
        <v>0.16</v>
      </c>
      <c r="J385" s="288"/>
      <c r="K385" s="52"/>
      <c r="L385" s="52"/>
      <c r="M385" s="52">
        <f>I385*J385</f>
        <v>0</v>
      </c>
      <c r="N385" s="52"/>
      <c r="O385" s="187">
        <f>SUM(K385:N385)</f>
        <v>0</v>
      </c>
    </row>
    <row r="386" spans="1:15" ht="35.1" customHeight="1" x14ac:dyDescent="0.25">
      <c r="A386" s="188">
        <v>155</v>
      </c>
      <c r="B386" s="62"/>
      <c r="C386" s="366" t="s">
        <v>108</v>
      </c>
      <c r="D386" s="367"/>
      <c r="E386" s="367"/>
      <c r="F386" s="367"/>
      <c r="G386" s="368"/>
      <c r="H386" s="56" t="s">
        <v>22</v>
      </c>
      <c r="I386" s="231">
        <v>2</v>
      </c>
      <c r="J386" s="289"/>
      <c r="K386" s="37"/>
      <c r="L386" s="37"/>
      <c r="M386" s="37"/>
      <c r="N386" s="37">
        <f t="shared" ref="N386" si="37">I386*J386</f>
        <v>0</v>
      </c>
      <c r="O386" s="189">
        <f>SUM(K386:N386)</f>
        <v>0</v>
      </c>
    </row>
    <row r="387" spans="1:15" ht="12.75" customHeight="1" x14ac:dyDescent="0.25">
      <c r="A387" s="270" t="s">
        <v>109</v>
      </c>
      <c r="B387" s="277"/>
      <c r="C387" s="277"/>
      <c r="D387" s="277"/>
      <c r="E387" s="277"/>
      <c r="F387" s="277"/>
      <c r="G387" s="277"/>
      <c r="H387" s="278"/>
      <c r="I387" s="279"/>
      <c r="J387" s="280"/>
      <c r="K387" s="281"/>
      <c r="L387" s="281"/>
      <c r="M387" s="281"/>
      <c r="N387" s="281"/>
      <c r="O387" s="282"/>
    </row>
    <row r="388" spans="1:15" ht="33.950000000000003" customHeight="1" x14ac:dyDescent="0.25">
      <c r="A388" s="179">
        <v>156</v>
      </c>
      <c r="B388" s="33"/>
      <c r="C388" s="391" t="s">
        <v>21</v>
      </c>
      <c r="D388" s="392"/>
      <c r="E388" s="392"/>
      <c r="F388" s="392"/>
      <c r="G388" s="393"/>
      <c r="H388" s="34" t="s">
        <v>22</v>
      </c>
      <c r="I388" s="228">
        <v>2</v>
      </c>
      <c r="J388" s="36"/>
      <c r="K388" s="37"/>
      <c r="L388" s="37"/>
      <c r="M388" s="37"/>
      <c r="N388" s="37"/>
      <c r="O388" s="180"/>
    </row>
    <row r="389" spans="1:15" ht="12" customHeight="1" x14ac:dyDescent="0.2">
      <c r="A389" s="181"/>
      <c r="B389" s="39"/>
      <c r="C389" s="385" t="s">
        <v>23</v>
      </c>
      <c r="D389" s="386"/>
      <c r="E389" s="386"/>
      <c r="F389" s="386"/>
      <c r="G389" s="387"/>
      <c r="H389" s="40"/>
      <c r="I389" s="229"/>
      <c r="J389" s="42"/>
      <c r="K389" s="43"/>
      <c r="L389" s="43"/>
      <c r="M389" s="43"/>
      <c r="N389" s="43"/>
      <c r="O389" s="182"/>
    </row>
    <row r="390" spans="1:15" ht="11.25" customHeight="1" x14ac:dyDescent="0.2">
      <c r="A390" s="183" t="s">
        <v>239</v>
      </c>
      <c r="B390" s="39"/>
      <c r="C390" s="381" t="s">
        <v>14</v>
      </c>
      <c r="D390" s="382"/>
      <c r="E390" s="382"/>
      <c r="F390" s="382"/>
      <c r="G390" s="383"/>
      <c r="H390" s="40"/>
      <c r="I390" s="229"/>
      <c r="J390" s="45"/>
      <c r="K390" s="43"/>
      <c r="L390" s="43"/>
      <c r="M390" s="43"/>
      <c r="N390" s="43"/>
      <c r="O390" s="184"/>
    </row>
    <row r="391" spans="1:15" ht="12" customHeight="1" x14ac:dyDescent="0.2">
      <c r="A391" s="181"/>
      <c r="B391" s="39"/>
      <c r="C391" s="385" t="s">
        <v>25</v>
      </c>
      <c r="D391" s="386"/>
      <c r="E391" s="386"/>
      <c r="F391" s="386"/>
      <c r="G391" s="387"/>
      <c r="H391" s="40"/>
      <c r="I391" s="229"/>
      <c r="J391" s="45"/>
      <c r="K391" s="43"/>
      <c r="L391" s="43"/>
      <c r="M391" s="43"/>
      <c r="N391" s="43"/>
      <c r="O391" s="185"/>
    </row>
    <row r="392" spans="1:15" ht="27" customHeight="1" x14ac:dyDescent="0.25">
      <c r="A392" s="183" t="s">
        <v>240</v>
      </c>
      <c r="B392" s="46"/>
      <c r="C392" s="378" t="s">
        <v>26</v>
      </c>
      <c r="D392" s="379"/>
      <c r="E392" s="379"/>
      <c r="F392" s="379"/>
      <c r="G392" s="380"/>
      <c r="H392" s="47" t="s">
        <v>27</v>
      </c>
      <c r="I392" s="230">
        <v>19.930599999999998</v>
      </c>
      <c r="J392" s="287"/>
      <c r="K392" s="43">
        <f>I392*J392</f>
        <v>0</v>
      </c>
      <c r="L392" s="43"/>
      <c r="M392" s="43"/>
      <c r="N392" s="43"/>
      <c r="O392" s="187">
        <f>SUM(K392:N392)</f>
        <v>0</v>
      </c>
    </row>
    <row r="393" spans="1:15" ht="11.25" customHeight="1" x14ac:dyDescent="0.2">
      <c r="A393" s="183" t="s">
        <v>241</v>
      </c>
      <c r="B393" s="39"/>
      <c r="C393" s="381" t="s">
        <v>15</v>
      </c>
      <c r="D393" s="382"/>
      <c r="E393" s="382"/>
      <c r="F393" s="382"/>
      <c r="G393" s="383"/>
      <c r="H393" s="40"/>
      <c r="I393" s="229"/>
      <c r="J393" s="45"/>
      <c r="K393" s="43"/>
      <c r="L393" s="43"/>
      <c r="M393" s="43"/>
      <c r="N393" s="43"/>
      <c r="O393" s="184"/>
    </row>
    <row r="394" spans="1:15" ht="12" customHeight="1" x14ac:dyDescent="0.2">
      <c r="A394" s="181"/>
      <c r="B394" s="39"/>
      <c r="C394" s="385" t="s">
        <v>29</v>
      </c>
      <c r="D394" s="386"/>
      <c r="E394" s="386"/>
      <c r="F394" s="386"/>
      <c r="G394" s="387"/>
      <c r="H394" s="40"/>
      <c r="I394" s="229"/>
      <c r="J394" s="45"/>
      <c r="K394" s="43"/>
      <c r="L394" s="43"/>
      <c r="M394" s="43"/>
      <c r="N394" s="43"/>
      <c r="O394" s="185"/>
    </row>
    <row r="395" spans="1:15" ht="30" customHeight="1" x14ac:dyDescent="0.25">
      <c r="A395" s="183" t="s">
        <v>242</v>
      </c>
      <c r="B395" s="49"/>
      <c r="C395" s="375" t="s">
        <v>30</v>
      </c>
      <c r="D395" s="376"/>
      <c r="E395" s="376"/>
      <c r="F395" s="376"/>
      <c r="G395" s="377"/>
      <c r="H395" s="47" t="s">
        <v>31</v>
      </c>
      <c r="I395" s="230">
        <v>3.6564999999999999</v>
      </c>
      <c r="J395" s="287"/>
      <c r="K395" s="43"/>
      <c r="L395" s="43">
        <f>I395*J395</f>
        <v>0</v>
      </c>
      <c r="M395" s="43"/>
      <c r="N395" s="43"/>
      <c r="O395" s="187">
        <f>SUM(K395:N395)</f>
        <v>0</v>
      </c>
    </row>
    <row r="396" spans="1:15" ht="11.25" customHeight="1" x14ac:dyDescent="0.25">
      <c r="A396" s="183" t="s">
        <v>243</v>
      </c>
      <c r="B396" s="49"/>
      <c r="C396" s="378" t="s">
        <v>32</v>
      </c>
      <c r="D396" s="379"/>
      <c r="E396" s="379"/>
      <c r="F396" s="379"/>
      <c r="G396" s="380"/>
      <c r="H396" s="47" t="s">
        <v>31</v>
      </c>
      <c r="I396" s="230">
        <v>0.20599999999999999</v>
      </c>
      <c r="J396" s="287"/>
      <c r="K396" s="43"/>
      <c r="L396" s="43">
        <f>I396*J396</f>
        <v>0</v>
      </c>
      <c r="M396" s="43"/>
      <c r="N396" s="43"/>
      <c r="O396" s="187">
        <f>SUM(K396:N396)</f>
        <v>0</v>
      </c>
    </row>
    <row r="397" spans="1:15" x14ac:dyDescent="0.2">
      <c r="A397" s="183" t="s">
        <v>244</v>
      </c>
      <c r="B397" s="39"/>
      <c r="C397" s="381" t="s">
        <v>16</v>
      </c>
      <c r="D397" s="382"/>
      <c r="E397" s="382"/>
      <c r="F397" s="382"/>
      <c r="G397" s="383"/>
      <c r="H397" s="40"/>
      <c r="I397" s="229"/>
      <c r="J397" s="51"/>
      <c r="K397" s="52"/>
      <c r="L397" s="52"/>
      <c r="M397" s="52"/>
      <c r="N397" s="52"/>
      <c r="O397" s="184"/>
    </row>
    <row r="398" spans="1:15" x14ac:dyDescent="0.25">
      <c r="A398" s="183" t="s">
        <v>245</v>
      </c>
      <c r="B398" s="49"/>
      <c r="C398" s="378" t="s">
        <v>34</v>
      </c>
      <c r="D398" s="379"/>
      <c r="E398" s="379"/>
      <c r="F398" s="379"/>
      <c r="G398" s="380"/>
      <c r="H398" s="47" t="s">
        <v>35</v>
      </c>
      <c r="I398" s="230">
        <v>0.7</v>
      </c>
      <c r="J398" s="288"/>
      <c r="K398" s="52"/>
      <c r="L398" s="52"/>
      <c r="M398" s="52">
        <f>I398*J398</f>
        <v>0</v>
      </c>
      <c r="N398" s="52"/>
      <c r="O398" s="187">
        <f>SUM(K398:N398)</f>
        <v>0</v>
      </c>
    </row>
    <row r="399" spans="1:15" ht="17.25" customHeight="1" x14ac:dyDescent="0.25">
      <c r="A399" s="188">
        <v>157</v>
      </c>
      <c r="B399" s="55"/>
      <c r="C399" s="366" t="s">
        <v>36</v>
      </c>
      <c r="D399" s="367"/>
      <c r="E399" s="367"/>
      <c r="F399" s="367"/>
      <c r="G399" s="368"/>
      <c r="H399" s="56" t="s">
        <v>37</v>
      </c>
      <c r="I399" s="231">
        <v>2</v>
      </c>
      <c r="J399" s="289"/>
      <c r="K399" s="37"/>
      <c r="L399" s="37"/>
      <c r="M399" s="37"/>
      <c r="N399" s="37">
        <f t="shared" ref="N399" si="38">I399*J399</f>
        <v>0</v>
      </c>
      <c r="O399" s="189">
        <f>SUM(K399:N399)</f>
        <v>0</v>
      </c>
    </row>
    <row r="400" spans="1:15" ht="27.75" customHeight="1" x14ac:dyDescent="0.25">
      <c r="A400" s="179">
        <v>158</v>
      </c>
      <c r="B400" s="33"/>
      <c r="C400" s="388" t="s">
        <v>164</v>
      </c>
      <c r="D400" s="389"/>
      <c r="E400" s="389"/>
      <c r="F400" s="389"/>
      <c r="G400" s="390"/>
      <c r="H400" s="34" t="s">
        <v>22</v>
      </c>
      <c r="I400" s="228">
        <v>1</v>
      </c>
      <c r="J400" s="36"/>
      <c r="K400" s="37"/>
      <c r="L400" s="37"/>
      <c r="M400" s="37"/>
      <c r="N400" s="37"/>
      <c r="O400" s="180"/>
    </row>
    <row r="401" spans="1:15" ht="12" customHeight="1" x14ac:dyDescent="0.2">
      <c r="A401" s="181"/>
      <c r="B401" s="39"/>
      <c r="C401" s="385" t="s">
        <v>23</v>
      </c>
      <c r="D401" s="386"/>
      <c r="E401" s="386"/>
      <c r="F401" s="386"/>
      <c r="G401" s="387"/>
      <c r="H401" s="40"/>
      <c r="I401" s="229"/>
      <c r="J401" s="42"/>
      <c r="K401" s="43"/>
      <c r="L401" s="43"/>
      <c r="M401" s="43"/>
      <c r="N401" s="43"/>
      <c r="O401" s="182"/>
    </row>
    <row r="402" spans="1:15" ht="11.25" customHeight="1" x14ac:dyDescent="0.2">
      <c r="A402" s="183" t="s">
        <v>246</v>
      </c>
      <c r="B402" s="39"/>
      <c r="C402" s="381" t="s">
        <v>14</v>
      </c>
      <c r="D402" s="382"/>
      <c r="E402" s="382"/>
      <c r="F402" s="382"/>
      <c r="G402" s="383"/>
      <c r="H402" s="40"/>
      <c r="I402" s="229"/>
      <c r="J402" s="45"/>
      <c r="K402" s="43"/>
      <c r="L402" s="43"/>
      <c r="M402" s="43"/>
      <c r="N402" s="43"/>
      <c r="O402" s="184"/>
    </row>
    <row r="403" spans="1:15" ht="11.25" customHeight="1" x14ac:dyDescent="0.2">
      <c r="A403" s="181"/>
      <c r="B403" s="39"/>
      <c r="C403" s="385" t="s">
        <v>25</v>
      </c>
      <c r="D403" s="386"/>
      <c r="E403" s="386"/>
      <c r="F403" s="386"/>
      <c r="G403" s="387"/>
      <c r="H403" s="40"/>
      <c r="I403" s="229"/>
      <c r="J403" s="45"/>
      <c r="K403" s="43"/>
      <c r="L403" s="43"/>
      <c r="M403" s="43"/>
      <c r="N403" s="43"/>
      <c r="O403" s="185"/>
    </row>
    <row r="404" spans="1:15" ht="27" customHeight="1" x14ac:dyDescent="0.25">
      <c r="A404" s="183" t="s">
        <v>247</v>
      </c>
      <c r="B404" s="46"/>
      <c r="C404" s="378" t="s">
        <v>26</v>
      </c>
      <c r="D404" s="379"/>
      <c r="E404" s="379"/>
      <c r="F404" s="379"/>
      <c r="G404" s="380"/>
      <c r="H404" s="47" t="s">
        <v>27</v>
      </c>
      <c r="I404" s="230">
        <v>7.1585000000000001</v>
      </c>
      <c r="J404" s="287"/>
      <c r="K404" s="43">
        <f>I404*J404</f>
        <v>0</v>
      </c>
      <c r="L404" s="43"/>
      <c r="M404" s="43"/>
      <c r="N404" s="43"/>
      <c r="O404" s="187">
        <f>SUM(K404:N404)</f>
        <v>0</v>
      </c>
    </row>
    <row r="405" spans="1:15" ht="11.25" customHeight="1" x14ac:dyDescent="0.2">
      <c r="A405" s="183" t="s">
        <v>248</v>
      </c>
      <c r="B405" s="39"/>
      <c r="C405" s="381" t="s">
        <v>15</v>
      </c>
      <c r="D405" s="382"/>
      <c r="E405" s="382"/>
      <c r="F405" s="382"/>
      <c r="G405" s="383"/>
      <c r="H405" s="40"/>
      <c r="I405" s="229"/>
      <c r="J405" s="45"/>
      <c r="K405" s="43"/>
      <c r="L405" s="43"/>
      <c r="M405" s="43"/>
      <c r="N405" s="43"/>
      <c r="O405" s="184"/>
    </row>
    <row r="406" spans="1:15" ht="12" customHeight="1" x14ac:dyDescent="0.2">
      <c r="A406" s="181"/>
      <c r="B406" s="39"/>
      <c r="C406" s="385" t="s">
        <v>29</v>
      </c>
      <c r="D406" s="386"/>
      <c r="E406" s="386"/>
      <c r="F406" s="386"/>
      <c r="G406" s="387"/>
      <c r="H406" s="40"/>
      <c r="I406" s="229"/>
      <c r="J406" s="45"/>
      <c r="K406" s="43"/>
      <c r="L406" s="43"/>
      <c r="M406" s="43"/>
      <c r="N406" s="43"/>
      <c r="O406" s="185"/>
    </row>
    <row r="407" spans="1:15" ht="28.5" customHeight="1" x14ac:dyDescent="0.25">
      <c r="A407" s="183" t="s">
        <v>249</v>
      </c>
      <c r="B407" s="49"/>
      <c r="C407" s="375" t="s">
        <v>30</v>
      </c>
      <c r="D407" s="376"/>
      <c r="E407" s="376"/>
      <c r="F407" s="376"/>
      <c r="G407" s="377"/>
      <c r="H407" s="47" t="s">
        <v>31</v>
      </c>
      <c r="I407" s="230">
        <v>0.96562499999999996</v>
      </c>
      <c r="J407" s="287"/>
      <c r="K407" s="43"/>
      <c r="L407" s="43">
        <f>I407*J407</f>
        <v>0</v>
      </c>
      <c r="M407" s="43"/>
      <c r="N407" s="43"/>
      <c r="O407" s="187">
        <f>SUM(K407:N407)</f>
        <v>0</v>
      </c>
    </row>
    <row r="408" spans="1:15" ht="11.25" customHeight="1" x14ac:dyDescent="0.25">
      <c r="A408" s="183" t="s">
        <v>250</v>
      </c>
      <c r="B408" s="49"/>
      <c r="C408" s="378" t="s">
        <v>41</v>
      </c>
      <c r="D408" s="379"/>
      <c r="E408" s="379"/>
      <c r="F408" s="379"/>
      <c r="G408" s="380"/>
      <c r="H408" s="47" t="s">
        <v>31</v>
      </c>
      <c r="I408" s="230">
        <v>0.83687500000000004</v>
      </c>
      <c r="J408" s="288"/>
      <c r="K408" s="52"/>
      <c r="L408" s="43">
        <f>I408*J408</f>
        <v>0</v>
      </c>
      <c r="M408" s="43"/>
      <c r="N408" s="43"/>
      <c r="O408" s="187">
        <f>SUM(K408:N408)</f>
        <v>0</v>
      </c>
    </row>
    <row r="409" spans="1:15" ht="12" customHeight="1" x14ac:dyDescent="0.25">
      <c r="A409" s="183" t="s">
        <v>251</v>
      </c>
      <c r="B409" s="49"/>
      <c r="C409" s="378" t="s">
        <v>32</v>
      </c>
      <c r="D409" s="379"/>
      <c r="E409" s="379"/>
      <c r="F409" s="379"/>
      <c r="G409" s="380"/>
      <c r="H409" s="47" t="s">
        <v>31</v>
      </c>
      <c r="I409" s="230">
        <v>2.5749999999999999E-2</v>
      </c>
      <c r="J409" s="287"/>
      <c r="K409" s="43"/>
      <c r="L409" s="43">
        <f>I409*J409</f>
        <v>0</v>
      </c>
      <c r="M409" s="43"/>
      <c r="N409" s="43"/>
      <c r="O409" s="187">
        <f>SUM(K409:N409)</f>
        <v>0</v>
      </c>
    </row>
    <row r="410" spans="1:15" ht="12" customHeight="1" x14ac:dyDescent="0.2">
      <c r="A410" s="183" t="s">
        <v>252</v>
      </c>
      <c r="B410" s="39"/>
      <c r="C410" s="381" t="s">
        <v>16</v>
      </c>
      <c r="D410" s="382"/>
      <c r="E410" s="382"/>
      <c r="F410" s="382"/>
      <c r="G410" s="383"/>
      <c r="H410" s="40"/>
      <c r="I410" s="229"/>
      <c r="J410" s="45"/>
      <c r="K410" s="43"/>
      <c r="L410" s="43"/>
      <c r="M410" s="43"/>
      <c r="N410" s="43"/>
      <c r="O410" s="184"/>
    </row>
    <row r="411" spans="1:15" ht="27.75" customHeight="1" x14ac:dyDescent="0.25">
      <c r="A411" s="183" t="s">
        <v>253</v>
      </c>
      <c r="B411" s="49"/>
      <c r="C411" s="375" t="s">
        <v>54</v>
      </c>
      <c r="D411" s="376"/>
      <c r="E411" s="376"/>
      <c r="F411" s="376"/>
      <c r="G411" s="377"/>
      <c r="H411" s="47" t="s">
        <v>35</v>
      </c>
      <c r="I411" s="230">
        <v>0.43</v>
      </c>
      <c r="J411" s="287"/>
      <c r="K411" s="43"/>
      <c r="L411" s="43"/>
      <c r="M411" s="52">
        <f>I411*J411</f>
        <v>0</v>
      </c>
      <c r="N411" s="52"/>
      <c r="O411" s="187">
        <f>SUM(K411:N411)</f>
        <v>0</v>
      </c>
    </row>
    <row r="412" spans="1:15" ht="12" customHeight="1" x14ac:dyDescent="0.25">
      <c r="A412" s="183" t="s">
        <v>254</v>
      </c>
      <c r="B412" s="49"/>
      <c r="C412" s="378" t="s">
        <v>55</v>
      </c>
      <c r="D412" s="379"/>
      <c r="E412" s="379"/>
      <c r="F412" s="379"/>
      <c r="G412" s="380"/>
      <c r="H412" s="40" t="s">
        <v>44</v>
      </c>
      <c r="I412" s="230">
        <v>0.2</v>
      </c>
      <c r="J412" s="287"/>
      <c r="K412" s="43"/>
      <c r="L412" s="43"/>
      <c r="M412" s="52">
        <f t="shared" ref="M412:M414" si="39">I412*J412</f>
        <v>0</v>
      </c>
      <c r="N412" s="52"/>
      <c r="O412" s="187">
        <f>SUM(K412:N412)</f>
        <v>0</v>
      </c>
    </row>
    <row r="413" spans="1:15" ht="12" customHeight="1" x14ac:dyDescent="0.25">
      <c r="A413" s="183" t="s">
        <v>255</v>
      </c>
      <c r="B413" s="49"/>
      <c r="C413" s="378" t="s">
        <v>43</v>
      </c>
      <c r="D413" s="379"/>
      <c r="E413" s="379"/>
      <c r="F413" s="379"/>
      <c r="G413" s="380"/>
      <c r="H413" s="40" t="s">
        <v>44</v>
      </c>
      <c r="I413" s="230">
        <v>0.04</v>
      </c>
      <c r="J413" s="288"/>
      <c r="K413" s="52"/>
      <c r="L413" s="52"/>
      <c r="M413" s="52">
        <f t="shared" si="39"/>
        <v>0</v>
      </c>
      <c r="N413" s="52"/>
      <c r="O413" s="187">
        <f>SUM(K413:N413)</f>
        <v>0</v>
      </c>
    </row>
    <row r="414" spans="1:15" ht="14.25" customHeight="1" x14ac:dyDescent="0.25">
      <c r="A414" s="183" t="s">
        <v>256</v>
      </c>
      <c r="B414" s="49"/>
      <c r="C414" s="378" t="s">
        <v>45</v>
      </c>
      <c r="D414" s="379"/>
      <c r="E414" s="379"/>
      <c r="F414" s="379"/>
      <c r="G414" s="380"/>
      <c r="H414" s="47" t="s">
        <v>35</v>
      </c>
      <c r="I414" s="230">
        <v>4.0000000000000001E-3</v>
      </c>
      <c r="J414" s="288"/>
      <c r="K414" s="52"/>
      <c r="L414" s="52"/>
      <c r="M414" s="52">
        <f t="shared" si="39"/>
        <v>0</v>
      </c>
      <c r="N414" s="52"/>
      <c r="O414" s="187">
        <f>SUM(K414:N414)</f>
        <v>0</v>
      </c>
    </row>
    <row r="415" spans="1:15" ht="25.5" customHeight="1" x14ac:dyDescent="0.25">
      <c r="A415" s="188">
        <v>159</v>
      </c>
      <c r="B415" s="55"/>
      <c r="C415" s="397" t="s">
        <v>56</v>
      </c>
      <c r="D415" s="398"/>
      <c r="E415" s="398"/>
      <c r="F415" s="398"/>
      <c r="G415" s="399"/>
      <c r="H415" s="56" t="s">
        <v>37</v>
      </c>
      <c r="I415" s="231">
        <v>1</v>
      </c>
      <c r="J415" s="289"/>
      <c r="K415" s="37"/>
      <c r="L415" s="37"/>
      <c r="M415" s="37"/>
      <c r="N415" s="37">
        <f t="shared" ref="N415" si="40">I415*J415</f>
        <v>0</v>
      </c>
      <c r="O415" s="189">
        <f>SUM(K415:N415)</f>
        <v>0</v>
      </c>
    </row>
    <row r="416" spans="1:15" ht="15.75" customHeight="1" x14ac:dyDescent="0.25">
      <c r="A416" s="179">
        <v>160</v>
      </c>
      <c r="B416" s="33"/>
      <c r="C416" s="388" t="s">
        <v>57</v>
      </c>
      <c r="D416" s="389"/>
      <c r="E416" s="389"/>
      <c r="F416" s="389"/>
      <c r="G416" s="390"/>
      <c r="H416" s="34" t="s">
        <v>22</v>
      </c>
      <c r="I416" s="228">
        <v>6</v>
      </c>
      <c r="J416" s="36"/>
      <c r="K416" s="37"/>
      <c r="L416" s="37"/>
      <c r="M416" s="37"/>
      <c r="N416" s="37"/>
      <c r="O416" s="180"/>
    </row>
    <row r="417" spans="1:15" ht="11.25" customHeight="1" x14ac:dyDescent="0.2">
      <c r="A417" s="181"/>
      <c r="B417" s="39"/>
      <c r="C417" s="385" t="s">
        <v>23</v>
      </c>
      <c r="D417" s="386"/>
      <c r="E417" s="386"/>
      <c r="F417" s="386"/>
      <c r="G417" s="387"/>
      <c r="H417" s="40"/>
      <c r="I417" s="229"/>
      <c r="J417" s="42"/>
      <c r="K417" s="43"/>
      <c r="L417" s="43"/>
      <c r="M417" s="43"/>
      <c r="N417" s="43"/>
      <c r="O417" s="182"/>
    </row>
    <row r="418" spans="1:15" ht="12" customHeight="1" x14ac:dyDescent="0.2">
      <c r="A418" s="183" t="s">
        <v>257</v>
      </c>
      <c r="B418" s="39"/>
      <c r="C418" s="381" t="s">
        <v>14</v>
      </c>
      <c r="D418" s="382"/>
      <c r="E418" s="382"/>
      <c r="F418" s="382"/>
      <c r="G418" s="383"/>
      <c r="H418" s="40"/>
      <c r="I418" s="229"/>
      <c r="J418" s="45"/>
      <c r="K418" s="43"/>
      <c r="L418" s="43"/>
      <c r="M418" s="43"/>
      <c r="N418" s="43"/>
      <c r="O418" s="184"/>
    </row>
    <row r="419" spans="1:15" ht="11.25" customHeight="1" x14ac:dyDescent="0.2">
      <c r="A419" s="181"/>
      <c r="B419" s="39"/>
      <c r="C419" s="385" t="s">
        <v>25</v>
      </c>
      <c r="D419" s="386"/>
      <c r="E419" s="386"/>
      <c r="F419" s="386"/>
      <c r="G419" s="387"/>
      <c r="H419" s="40"/>
      <c r="I419" s="229"/>
      <c r="J419" s="45"/>
      <c r="K419" s="43"/>
      <c r="L419" s="43"/>
      <c r="M419" s="43"/>
      <c r="N419" s="43"/>
      <c r="O419" s="185"/>
    </row>
    <row r="420" spans="1:15" ht="27.75" customHeight="1" x14ac:dyDescent="0.25">
      <c r="A420" s="183" t="s">
        <v>258</v>
      </c>
      <c r="B420" s="46"/>
      <c r="C420" s="378" t="s">
        <v>59</v>
      </c>
      <c r="D420" s="379"/>
      <c r="E420" s="379"/>
      <c r="F420" s="379"/>
      <c r="G420" s="380"/>
      <c r="H420" s="47" t="s">
        <v>27</v>
      </c>
      <c r="I420" s="230">
        <v>7.9565999999999999</v>
      </c>
      <c r="J420" s="287"/>
      <c r="K420" s="43">
        <f>I420*J420</f>
        <v>0</v>
      </c>
      <c r="L420" s="43"/>
      <c r="M420" s="43"/>
      <c r="N420" s="43"/>
      <c r="O420" s="187">
        <f>SUM(K420:N420)</f>
        <v>0</v>
      </c>
    </row>
    <row r="421" spans="1:15" ht="11.25" customHeight="1" x14ac:dyDescent="0.2">
      <c r="A421" s="183" t="s">
        <v>259</v>
      </c>
      <c r="B421" s="39"/>
      <c r="C421" s="381" t="s">
        <v>16</v>
      </c>
      <c r="D421" s="382"/>
      <c r="E421" s="382"/>
      <c r="F421" s="382"/>
      <c r="G421" s="383"/>
      <c r="H421" s="40"/>
      <c r="I421" s="229"/>
      <c r="J421" s="51"/>
      <c r="K421" s="52"/>
      <c r="L421" s="52"/>
      <c r="M421" s="52"/>
      <c r="N421" s="52"/>
      <c r="O421" s="184"/>
    </row>
    <row r="422" spans="1:15" ht="15" customHeight="1" x14ac:dyDescent="0.25">
      <c r="A422" s="183" t="s">
        <v>260</v>
      </c>
      <c r="B422" s="49"/>
      <c r="C422" s="378" t="s">
        <v>61</v>
      </c>
      <c r="D422" s="379"/>
      <c r="E422" s="379"/>
      <c r="F422" s="379"/>
      <c r="G422" s="380"/>
      <c r="H422" s="47" t="s">
        <v>35</v>
      </c>
      <c r="I422" s="230">
        <v>0.252</v>
      </c>
      <c r="J422" s="287"/>
      <c r="K422" s="43"/>
      <c r="L422" s="43"/>
      <c r="M422" s="52">
        <f t="shared" ref="M422" si="41">I422*J422</f>
        <v>0</v>
      </c>
      <c r="N422" s="52"/>
      <c r="O422" s="187">
        <f t="shared" ref="O422:O427" si="42">SUM(K422:N422)</f>
        <v>0</v>
      </c>
    </row>
    <row r="423" spans="1:15" ht="12.75" customHeight="1" x14ac:dyDescent="0.25">
      <c r="A423" s="188">
        <v>161</v>
      </c>
      <c r="B423" s="55"/>
      <c r="C423" s="366" t="s">
        <v>62</v>
      </c>
      <c r="D423" s="367"/>
      <c r="E423" s="367"/>
      <c r="F423" s="367"/>
      <c r="G423" s="368"/>
      <c r="H423" s="56" t="s">
        <v>37</v>
      </c>
      <c r="I423" s="231">
        <v>2</v>
      </c>
      <c r="J423" s="289"/>
      <c r="K423" s="37"/>
      <c r="L423" s="37"/>
      <c r="M423" s="37"/>
      <c r="N423" s="37">
        <f t="shared" ref="N423:N427" si="43">I423*J423</f>
        <v>0</v>
      </c>
      <c r="O423" s="189">
        <f t="shared" si="42"/>
        <v>0</v>
      </c>
    </row>
    <row r="424" spans="1:15" ht="25.5" customHeight="1" x14ac:dyDescent="0.25">
      <c r="A424" s="188">
        <v>162</v>
      </c>
      <c r="B424" s="55"/>
      <c r="C424" s="397" t="s">
        <v>63</v>
      </c>
      <c r="D424" s="398"/>
      <c r="E424" s="398"/>
      <c r="F424" s="398"/>
      <c r="G424" s="399"/>
      <c r="H424" s="56" t="s">
        <v>37</v>
      </c>
      <c r="I424" s="231">
        <v>1</v>
      </c>
      <c r="J424" s="289"/>
      <c r="K424" s="37"/>
      <c r="L424" s="37"/>
      <c r="M424" s="37"/>
      <c r="N424" s="37">
        <f t="shared" si="43"/>
        <v>0</v>
      </c>
      <c r="O424" s="189">
        <f t="shared" si="42"/>
        <v>0</v>
      </c>
    </row>
    <row r="425" spans="1:15" ht="12.75" customHeight="1" x14ac:dyDescent="0.25">
      <c r="A425" s="188">
        <v>163</v>
      </c>
      <c r="B425" s="55"/>
      <c r="C425" s="366" t="s">
        <v>66</v>
      </c>
      <c r="D425" s="367"/>
      <c r="E425" s="367"/>
      <c r="F425" s="367"/>
      <c r="G425" s="368"/>
      <c r="H425" s="56" t="s">
        <v>37</v>
      </c>
      <c r="I425" s="231">
        <v>1</v>
      </c>
      <c r="J425" s="289"/>
      <c r="K425" s="37"/>
      <c r="L425" s="37"/>
      <c r="M425" s="37"/>
      <c r="N425" s="37">
        <f t="shared" si="43"/>
        <v>0</v>
      </c>
      <c r="O425" s="189">
        <f t="shared" si="42"/>
        <v>0</v>
      </c>
    </row>
    <row r="426" spans="1:15" ht="25.5" customHeight="1" x14ac:dyDescent="0.25">
      <c r="A426" s="188">
        <v>164</v>
      </c>
      <c r="B426" s="55"/>
      <c r="C426" s="397" t="s">
        <v>67</v>
      </c>
      <c r="D426" s="398"/>
      <c r="E426" s="398"/>
      <c r="F426" s="398"/>
      <c r="G426" s="399"/>
      <c r="H426" s="56" t="s">
        <v>37</v>
      </c>
      <c r="I426" s="231">
        <v>1</v>
      </c>
      <c r="J426" s="289"/>
      <c r="K426" s="37"/>
      <c r="L426" s="37"/>
      <c r="M426" s="37"/>
      <c r="N426" s="37">
        <f t="shared" si="43"/>
        <v>0</v>
      </c>
      <c r="O426" s="189">
        <f t="shared" si="42"/>
        <v>0</v>
      </c>
    </row>
    <row r="427" spans="1:15" ht="25.5" customHeight="1" x14ac:dyDescent="0.25">
      <c r="A427" s="188">
        <v>165</v>
      </c>
      <c r="B427" s="55"/>
      <c r="C427" s="397" t="s">
        <v>120</v>
      </c>
      <c r="D427" s="398"/>
      <c r="E427" s="398"/>
      <c r="F427" s="398"/>
      <c r="G427" s="399"/>
      <c r="H427" s="56" t="s">
        <v>37</v>
      </c>
      <c r="I427" s="231">
        <v>1</v>
      </c>
      <c r="J427" s="289"/>
      <c r="K427" s="37"/>
      <c r="L427" s="37"/>
      <c r="M427" s="37"/>
      <c r="N427" s="37">
        <f t="shared" si="43"/>
        <v>0</v>
      </c>
      <c r="O427" s="189">
        <f t="shared" si="42"/>
        <v>0</v>
      </c>
    </row>
    <row r="428" spans="1:15" ht="12.75" customHeight="1" x14ac:dyDescent="0.25">
      <c r="A428" s="270" t="s">
        <v>121</v>
      </c>
      <c r="B428" s="277"/>
      <c r="C428" s="277"/>
      <c r="D428" s="277"/>
      <c r="E428" s="277"/>
      <c r="F428" s="277"/>
      <c r="G428" s="277"/>
      <c r="H428" s="278"/>
      <c r="I428" s="279"/>
      <c r="J428" s="280"/>
      <c r="K428" s="281"/>
      <c r="L428" s="281"/>
      <c r="M428" s="281"/>
      <c r="N428" s="281"/>
      <c r="O428" s="282"/>
    </row>
    <row r="429" spans="1:15" ht="25.5" customHeight="1" x14ac:dyDescent="0.25">
      <c r="A429" s="188">
        <v>166</v>
      </c>
      <c r="B429" s="62"/>
      <c r="C429" s="366" t="s">
        <v>124</v>
      </c>
      <c r="D429" s="367"/>
      <c r="E429" s="367"/>
      <c r="F429" s="367"/>
      <c r="G429" s="368"/>
      <c r="H429" s="56" t="s">
        <v>22</v>
      </c>
      <c r="I429" s="231">
        <v>6</v>
      </c>
      <c r="J429" s="289"/>
      <c r="K429" s="37"/>
      <c r="L429" s="37"/>
      <c r="M429" s="37"/>
      <c r="N429" s="37">
        <f t="shared" ref="N429:N443" si="44">I429*J429</f>
        <v>0</v>
      </c>
      <c r="O429" s="189">
        <f t="shared" ref="O429:O443" si="45">SUM(K429:N429)</f>
        <v>0</v>
      </c>
    </row>
    <row r="430" spans="1:15" ht="27.75" customHeight="1" x14ac:dyDescent="0.25">
      <c r="A430" s="188">
        <v>167</v>
      </c>
      <c r="B430" s="62"/>
      <c r="C430" s="366" t="s">
        <v>125</v>
      </c>
      <c r="D430" s="367"/>
      <c r="E430" s="367"/>
      <c r="F430" s="367"/>
      <c r="G430" s="368"/>
      <c r="H430" s="56" t="s">
        <v>22</v>
      </c>
      <c r="I430" s="231">
        <v>2</v>
      </c>
      <c r="J430" s="289"/>
      <c r="K430" s="37"/>
      <c r="L430" s="37"/>
      <c r="M430" s="37"/>
      <c r="N430" s="37">
        <f t="shared" si="44"/>
        <v>0</v>
      </c>
      <c r="O430" s="189">
        <f t="shared" si="45"/>
        <v>0</v>
      </c>
    </row>
    <row r="431" spans="1:15" ht="25.5" customHeight="1" x14ac:dyDescent="0.25">
      <c r="A431" s="188">
        <v>168</v>
      </c>
      <c r="B431" s="62"/>
      <c r="C431" s="366" t="s">
        <v>126</v>
      </c>
      <c r="D431" s="367"/>
      <c r="E431" s="367"/>
      <c r="F431" s="367"/>
      <c r="G431" s="368"/>
      <c r="H431" s="56" t="s">
        <v>22</v>
      </c>
      <c r="I431" s="231">
        <v>5</v>
      </c>
      <c r="J431" s="289"/>
      <c r="K431" s="37"/>
      <c r="L431" s="37"/>
      <c r="M431" s="37"/>
      <c r="N431" s="37">
        <f t="shared" si="44"/>
        <v>0</v>
      </c>
      <c r="O431" s="189">
        <f t="shared" si="45"/>
        <v>0</v>
      </c>
    </row>
    <row r="432" spans="1:15" ht="30" customHeight="1" x14ac:dyDescent="0.25">
      <c r="A432" s="188">
        <v>169</v>
      </c>
      <c r="B432" s="62"/>
      <c r="C432" s="397" t="s">
        <v>127</v>
      </c>
      <c r="D432" s="398"/>
      <c r="E432" s="398"/>
      <c r="F432" s="398"/>
      <c r="G432" s="399"/>
      <c r="H432" s="56" t="s">
        <v>22</v>
      </c>
      <c r="I432" s="231">
        <v>5</v>
      </c>
      <c r="J432" s="289"/>
      <c r="K432" s="37"/>
      <c r="L432" s="37"/>
      <c r="M432" s="37"/>
      <c r="N432" s="37">
        <f t="shared" si="44"/>
        <v>0</v>
      </c>
      <c r="O432" s="189">
        <f t="shared" si="45"/>
        <v>0</v>
      </c>
    </row>
    <row r="433" spans="1:15" ht="33.950000000000003" customHeight="1" x14ac:dyDescent="0.25">
      <c r="A433" s="188">
        <v>170</v>
      </c>
      <c r="B433" s="62"/>
      <c r="C433" s="366" t="s">
        <v>128</v>
      </c>
      <c r="D433" s="367"/>
      <c r="E433" s="367"/>
      <c r="F433" s="367"/>
      <c r="G433" s="368"/>
      <c r="H433" s="56" t="s">
        <v>22</v>
      </c>
      <c r="I433" s="231">
        <v>12</v>
      </c>
      <c r="J433" s="289"/>
      <c r="K433" s="37"/>
      <c r="L433" s="37"/>
      <c r="M433" s="37"/>
      <c r="N433" s="37">
        <f t="shared" si="44"/>
        <v>0</v>
      </c>
      <c r="O433" s="189">
        <f t="shared" si="45"/>
        <v>0</v>
      </c>
    </row>
    <row r="434" spans="1:15" ht="34.700000000000003" customHeight="1" x14ac:dyDescent="0.25">
      <c r="A434" s="193">
        <v>171</v>
      </c>
      <c r="B434" s="70"/>
      <c r="C434" s="394" t="s">
        <v>129</v>
      </c>
      <c r="D434" s="395"/>
      <c r="E434" s="395"/>
      <c r="F434" s="395"/>
      <c r="G434" s="396"/>
      <c r="H434" s="71" t="s">
        <v>22</v>
      </c>
      <c r="I434" s="233">
        <v>2</v>
      </c>
      <c r="J434" s="290"/>
      <c r="K434" s="68"/>
      <c r="L434" s="68"/>
      <c r="M434" s="68"/>
      <c r="N434" s="37">
        <f t="shared" si="44"/>
        <v>0</v>
      </c>
      <c r="O434" s="189">
        <f t="shared" si="45"/>
        <v>0</v>
      </c>
    </row>
    <row r="435" spans="1:15" ht="33.950000000000003" customHeight="1" x14ac:dyDescent="0.25">
      <c r="A435" s="188">
        <v>172</v>
      </c>
      <c r="B435" s="62"/>
      <c r="C435" s="366" t="s">
        <v>130</v>
      </c>
      <c r="D435" s="367"/>
      <c r="E435" s="367"/>
      <c r="F435" s="367"/>
      <c r="G435" s="368"/>
      <c r="H435" s="56" t="s">
        <v>22</v>
      </c>
      <c r="I435" s="231">
        <v>6</v>
      </c>
      <c r="J435" s="289"/>
      <c r="K435" s="37"/>
      <c r="L435" s="37"/>
      <c r="M435" s="37"/>
      <c r="N435" s="37">
        <f t="shared" si="44"/>
        <v>0</v>
      </c>
      <c r="O435" s="189">
        <f t="shared" si="45"/>
        <v>0</v>
      </c>
    </row>
    <row r="436" spans="1:15" ht="35.1" customHeight="1" x14ac:dyDescent="0.25">
      <c r="A436" s="188">
        <v>173</v>
      </c>
      <c r="B436" s="62"/>
      <c r="C436" s="366" t="s">
        <v>131</v>
      </c>
      <c r="D436" s="367"/>
      <c r="E436" s="367"/>
      <c r="F436" s="367"/>
      <c r="G436" s="368"/>
      <c r="H436" s="56" t="s">
        <v>22</v>
      </c>
      <c r="I436" s="231">
        <v>1</v>
      </c>
      <c r="J436" s="289"/>
      <c r="K436" s="37"/>
      <c r="L436" s="37"/>
      <c r="M436" s="37"/>
      <c r="N436" s="37">
        <f t="shared" si="44"/>
        <v>0</v>
      </c>
      <c r="O436" s="189">
        <f t="shared" si="45"/>
        <v>0</v>
      </c>
    </row>
    <row r="437" spans="1:15" ht="33.950000000000003" customHeight="1" x14ac:dyDescent="0.25">
      <c r="A437" s="188">
        <v>174</v>
      </c>
      <c r="B437" s="62"/>
      <c r="C437" s="366" t="s">
        <v>132</v>
      </c>
      <c r="D437" s="367"/>
      <c r="E437" s="367"/>
      <c r="F437" s="367"/>
      <c r="G437" s="368"/>
      <c r="H437" s="56" t="s">
        <v>22</v>
      </c>
      <c r="I437" s="231">
        <v>8</v>
      </c>
      <c r="J437" s="289"/>
      <c r="K437" s="37"/>
      <c r="L437" s="37"/>
      <c r="M437" s="37"/>
      <c r="N437" s="37">
        <f t="shared" si="44"/>
        <v>0</v>
      </c>
      <c r="O437" s="189">
        <f t="shared" si="45"/>
        <v>0</v>
      </c>
    </row>
    <row r="438" spans="1:15" ht="25.5" customHeight="1" x14ac:dyDescent="0.25">
      <c r="A438" s="188">
        <v>175</v>
      </c>
      <c r="B438" s="62"/>
      <c r="C438" s="397" t="s">
        <v>135</v>
      </c>
      <c r="D438" s="398"/>
      <c r="E438" s="398"/>
      <c r="F438" s="398"/>
      <c r="G438" s="399"/>
      <c r="H438" s="56" t="s">
        <v>134</v>
      </c>
      <c r="I438" s="231">
        <v>22</v>
      </c>
      <c r="J438" s="289"/>
      <c r="K438" s="37"/>
      <c r="L438" s="37"/>
      <c r="M438" s="37"/>
      <c r="N438" s="37">
        <f t="shared" si="44"/>
        <v>0</v>
      </c>
      <c r="O438" s="189">
        <f t="shared" si="45"/>
        <v>0</v>
      </c>
    </row>
    <row r="439" spans="1:15" ht="25.5" customHeight="1" x14ac:dyDescent="0.25">
      <c r="A439" s="188">
        <v>176</v>
      </c>
      <c r="B439" s="62"/>
      <c r="C439" s="397" t="s">
        <v>261</v>
      </c>
      <c r="D439" s="398"/>
      <c r="E439" s="398"/>
      <c r="F439" s="398"/>
      <c r="G439" s="399"/>
      <c r="H439" s="56" t="s">
        <v>134</v>
      </c>
      <c r="I439" s="231">
        <v>10</v>
      </c>
      <c r="J439" s="289"/>
      <c r="K439" s="37"/>
      <c r="L439" s="37"/>
      <c r="M439" s="37"/>
      <c r="N439" s="37">
        <f t="shared" si="44"/>
        <v>0</v>
      </c>
      <c r="O439" s="189">
        <f t="shared" si="45"/>
        <v>0</v>
      </c>
    </row>
    <row r="440" spans="1:15" ht="25.5" customHeight="1" x14ac:dyDescent="0.25">
      <c r="A440" s="188">
        <v>177</v>
      </c>
      <c r="B440" s="62"/>
      <c r="C440" s="397" t="s">
        <v>262</v>
      </c>
      <c r="D440" s="398"/>
      <c r="E440" s="398"/>
      <c r="F440" s="398"/>
      <c r="G440" s="399"/>
      <c r="H440" s="56" t="s">
        <v>134</v>
      </c>
      <c r="I440" s="231">
        <v>8</v>
      </c>
      <c r="J440" s="289"/>
      <c r="K440" s="37"/>
      <c r="L440" s="37"/>
      <c r="M440" s="37"/>
      <c r="N440" s="37">
        <f t="shared" si="44"/>
        <v>0</v>
      </c>
      <c r="O440" s="189">
        <f t="shared" si="45"/>
        <v>0</v>
      </c>
    </row>
    <row r="441" spans="1:15" ht="25.5" customHeight="1" x14ac:dyDescent="0.25">
      <c r="A441" s="188">
        <v>178</v>
      </c>
      <c r="B441" s="62"/>
      <c r="C441" s="397" t="s">
        <v>263</v>
      </c>
      <c r="D441" s="398"/>
      <c r="E441" s="398"/>
      <c r="F441" s="398"/>
      <c r="G441" s="399"/>
      <c r="H441" s="56" t="s">
        <v>134</v>
      </c>
      <c r="I441" s="231">
        <v>10</v>
      </c>
      <c r="J441" s="289"/>
      <c r="K441" s="37"/>
      <c r="L441" s="37"/>
      <c r="M441" s="37"/>
      <c r="N441" s="37">
        <f t="shared" si="44"/>
        <v>0</v>
      </c>
      <c r="O441" s="189">
        <f t="shared" si="45"/>
        <v>0</v>
      </c>
    </row>
    <row r="442" spans="1:15" ht="39" customHeight="1" x14ac:dyDescent="0.25">
      <c r="A442" s="188">
        <v>179</v>
      </c>
      <c r="B442" s="62"/>
      <c r="C442" s="397" t="s">
        <v>264</v>
      </c>
      <c r="D442" s="398"/>
      <c r="E442" s="398"/>
      <c r="F442" s="398"/>
      <c r="G442" s="399"/>
      <c r="H442" s="56" t="s">
        <v>22</v>
      </c>
      <c r="I442" s="231">
        <v>2</v>
      </c>
      <c r="J442" s="291"/>
      <c r="K442" s="73"/>
      <c r="L442" s="73"/>
      <c r="M442" s="73"/>
      <c r="N442" s="37">
        <f t="shared" si="44"/>
        <v>0</v>
      </c>
      <c r="O442" s="189">
        <f t="shared" si="45"/>
        <v>0</v>
      </c>
    </row>
    <row r="443" spans="1:15" ht="39.75" customHeight="1" x14ac:dyDescent="0.25">
      <c r="A443" s="193">
        <v>180</v>
      </c>
      <c r="B443" s="70"/>
      <c r="C443" s="400" t="s">
        <v>140</v>
      </c>
      <c r="D443" s="401"/>
      <c r="E443" s="401"/>
      <c r="F443" s="401"/>
      <c r="G443" s="402"/>
      <c r="H443" s="71" t="s">
        <v>22</v>
      </c>
      <c r="I443" s="233">
        <v>2</v>
      </c>
      <c r="J443" s="290"/>
      <c r="K443" s="68"/>
      <c r="L443" s="68"/>
      <c r="M443" s="68"/>
      <c r="N443" s="37">
        <f t="shared" si="44"/>
        <v>0</v>
      </c>
      <c r="O443" s="189">
        <f t="shared" si="45"/>
        <v>0</v>
      </c>
    </row>
    <row r="444" spans="1:15" x14ac:dyDescent="0.25">
      <c r="A444" s="194"/>
      <c r="B444" s="195"/>
      <c r="C444" s="196" t="s">
        <v>265</v>
      </c>
      <c r="D444" s="195"/>
      <c r="E444" s="195"/>
      <c r="F444" s="195"/>
      <c r="G444" s="195"/>
      <c r="H444" s="197"/>
      <c r="I444" s="234"/>
      <c r="J444" s="198"/>
      <c r="K444" s="199">
        <f t="shared" ref="K444:N444" si="46">SUM(K235:K443)</f>
        <v>0</v>
      </c>
      <c r="L444" s="199">
        <f t="shared" si="46"/>
        <v>0</v>
      </c>
      <c r="M444" s="199">
        <f t="shared" si="46"/>
        <v>0</v>
      </c>
      <c r="N444" s="199">
        <f t="shared" si="46"/>
        <v>0</v>
      </c>
      <c r="O444" s="200">
        <f>SUM(O235:O443)</f>
        <v>0</v>
      </c>
    </row>
    <row r="445" spans="1:15" x14ac:dyDescent="0.25">
      <c r="A445" s="403" t="s">
        <v>142</v>
      </c>
      <c r="B445" s="404"/>
      <c r="C445" s="404"/>
      <c r="D445" s="404"/>
      <c r="E445" s="404"/>
      <c r="F445" s="404"/>
      <c r="G445" s="405"/>
      <c r="H445" s="74"/>
      <c r="I445" s="235"/>
      <c r="J445" s="76"/>
      <c r="K445" s="77"/>
      <c r="L445" s="77"/>
      <c r="M445" s="77"/>
      <c r="N445" s="77"/>
      <c r="O445" s="201"/>
    </row>
    <row r="446" spans="1:15" x14ac:dyDescent="0.25">
      <c r="A446" s="360" t="s">
        <v>14</v>
      </c>
      <c r="B446" s="361"/>
      <c r="C446" s="361"/>
      <c r="D446" s="361"/>
      <c r="E446" s="361"/>
      <c r="F446" s="361"/>
      <c r="G446" s="362"/>
      <c r="H446" s="78" t="s">
        <v>4</v>
      </c>
      <c r="I446" s="235"/>
      <c r="J446" s="76"/>
      <c r="K446" s="77">
        <f>K444</f>
        <v>0</v>
      </c>
      <c r="L446" s="77"/>
      <c r="M446" s="77"/>
      <c r="N446" s="77"/>
      <c r="O446" s="202">
        <f>SUM(K446:N446)</f>
        <v>0</v>
      </c>
    </row>
    <row r="447" spans="1:15" x14ac:dyDescent="0.25">
      <c r="A447" s="360" t="s">
        <v>15</v>
      </c>
      <c r="B447" s="361"/>
      <c r="C447" s="361"/>
      <c r="D447" s="361"/>
      <c r="E447" s="361"/>
      <c r="F447" s="361"/>
      <c r="G447" s="362"/>
      <c r="H447" s="78" t="s">
        <v>4</v>
      </c>
      <c r="I447" s="235"/>
      <c r="J447" s="76"/>
      <c r="K447" s="77"/>
      <c r="L447" s="77">
        <f>L444</f>
        <v>0</v>
      </c>
      <c r="M447" s="77"/>
      <c r="N447" s="77"/>
      <c r="O447" s="202">
        <f>SUM(K447:N447)</f>
        <v>0</v>
      </c>
    </row>
    <row r="448" spans="1:15" x14ac:dyDescent="0.25">
      <c r="A448" s="360" t="s">
        <v>16</v>
      </c>
      <c r="B448" s="361"/>
      <c r="C448" s="361"/>
      <c r="D448" s="361"/>
      <c r="E448" s="361"/>
      <c r="F448" s="361"/>
      <c r="G448" s="362"/>
      <c r="H448" s="78" t="s">
        <v>4</v>
      </c>
      <c r="I448" s="235"/>
      <c r="J448" s="76"/>
      <c r="K448" s="77"/>
      <c r="L448" s="77"/>
      <c r="M448" s="77">
        <f>M444</f>
        <v>0</v>
      </c>
      <c r="N448" s="77"/>
      <c r="O448" s="202">
        <f>SUM(K448:N448)</f>
        <v>0</v>
      </c>
    </row>
    <row r="449" spans="1:15" ht="12.75" customHeight="1" x14ac:dyDescent="0.25">
      <c r="A449" s="360" t="s">
        <v>17</v>
      </c>
      <c r="B449" s="361"/>
      <c r="C449" s="361"/>
      <c r="D449" s="361"/>
      <c r="E449" s="361"/>
      <c r="F449" s="361"/>
      <c r="G449" s="362"/>
      <c r="H449" s="78" t="s">
        <v>4</v>
      </c>
      <c r="I449" s="235"/>
      <c r="J449" s="76"/>
      <c r="K449" s="77"/>
      <c r="L449" s="77"/>
      <c r="M449" s="77"/>
      <c r="N449" s="77">
        <f>N444</f>
        <v>0</v>
      </c>
      <c r="O449" s="202">
        <f>SUM(K449:N449)</f>
        <v>0</v>
      </c>
    </row>
    <row r="450" spans="1:15" x14ac:dyDescent="0.25">
      <c r="A450" s="360" t="s">
        <v>143</v>
      </c>
      <c r="B450" s="361"/>
      <c r="C450" s="361"/>
      <c r="D450" s="361"/>
      <c r="E450" s="361"/>
      <c r="F450" s="361"/>
      <c r="G450" s="362"/>
      <c r="H450" s="78" t="s">
        <v>144</v>
      </c>
      <c r="I450" s="79">
        <f>I238+I250+I265+I281+I295+I308+I320+I328+I340+I352+I367+I379+I392+I404+I420</f>
        <v>283.86739999999998</v>
      </c>
      <c r="J450" s="76"/>
      <c r="K450" s="77"/>
      <c r="L450" s="77"/>
      <c r="M450" s="77"/>
      <c r="N450" s="77"/>
      <c r="O450" s="202"/>
    </row>
    <row r="451" spans="1:15" ht="14.25" customHeight="1" x14ac:dyDescent="0.2">
      <c r="A451" s="172"/>
      <c r="B451" s="173"/>
      <c r="C451" s="174" t="s">
        <v>266</v>
      </c>
      <c r="D451" s="173"/>
      <c r="E451" s="173"/>
      <c r="F451" s="173"/>
      <c r="G451" s="173"/>
      <c r="H451" s="175"/>
      <c r="I451" s="227"/>
      <c r="J451" s="176"/>
      <c r="K451" s="177"/>
      <c r="L451" s="177"/>
      <c r="M451" s="177"/>
      <c r="N451" s="177"/>
      <c r="O451" s="178"/>
    </row>
    <row r="452" spans="1:15" ht="12.75" customHeight="1" x14ac:dyDescent="0.25">
      <c r="A452" s="270" t="s">
        <v>267</v>
      </c>
      <c r="B452" s="277"/>
      <c r="C452" s="277"/>
      <c r="D452" s="277"/>
      <c r="E452" s="277"/>
      <c r="F452" s="277"/>
      <c r="G452" s="277"/>
      <c r="H452" s="277"/>
      <c r="I452" s="277"/>
      <c r="J452" s="283"/>
      <c r="K452" s="283"/>
      <c r="L452" s="283"/>
      <c r="M452" s="283"/>
      <c r="N452" s="283"/>
      <c r="O452" s="284"/>
    </row>
    <row r="453" spans="1:15" ht="39.75" customHeight="1" x14ac:dyDescent="0.25">
      <c r="A453" s="179">
        <v>181</v>
      </c>
      <c r="B453" s="33"/>
      <c r="C453" s="391" t="s">
        <v>268</v>
      </c>
      <c r="D453" s="392"/>
      <c r="E453" s="392"/>
      <c r="F453" s="392"/>
      <c r="G453" s="393"/>
      <c r="H453" s="34" t="s">
        <v>269</v>
      </c>
      <c r="I453" s="228">
        <v>4.7</v>
      </c>
      <c r="J453" s="36"/>
      <c r="K453" s="37"/>
      <c r="L453" s="37"/>
      <c r="M453" s="37"/>
      <c r="N453" s="37"/>
      <c r="O453" s="180"/>
    </row>
    <row r="454" spans="1:15" ht="12" customHeight="1" x14ac:dyDescent="0.2">
      <c r="A454" s="181"/>
      <c r="B454" s="39"/>
      <c r="C454" s="385" t="s">
        <v>23</v>
      </c>
      <c r="D454" s="386"/>
      <c r="E454" s="386"/>
      <c r="F454" s="386"/>
      <c r="G454" s="387"/>
      <c r="H454" s="40"/>
      <c r="I454" s="229"/>
      <c r="J454" s="42"/>
      <c r="K454" s="43"/>
      <c r="L454" s="43"/>
      <c r="M454" s="43"/>
      <c r="N454" s="43"/>
      <c r="O454" s="182"/>
    </row>
    <row r="455" spans="1:15" ht="11.25" customHeight="1" x14ac:dyDescent="0.2">
      <c r="A455" s="183" t="s">
        <v>270</v>
      </c>
      <c r="B455" s="39"/>
      <c r="C455" s="381" t="s">
        <v>14</v>
      </c>
      <c r="D455" s="382"/>
      <c r="E455" s="382"/>
      <c r="F455" s="382"/>
      <c r="G455" s="383"/>
      <c r="H455" s="40"/>
      <c r="I455" s="229"/>
      <c r="J455" s="45"/>
      <c r="K455" s="43"/>
      <c r="L455" s="43"/>
      <c r="M455" s="43"/>
      <c r="N455" s="43"/>
      <c r="O455" s="184"/>
    </row>
    <row r="456" spans="1:15" ht="11.25" customHeight="1" x14ac:dyDescent="0.2">
      <c r="A456" s="181"/>
      <c r="B456" s="39"/>
      <c r="C456" s="385" t="s">
        <v>25</v>
      </c>
      <c r="D456" s="386"/>
      <c r="E456" s="386"/>
      <c r="F456" s="386"/>
      <c r="G456" s="387"/>
      <c r="H456" s="40"/>
      <c r="I456" s="229"/>
      <c r="J456" s="45"/>
      <c r="K456" s="43"/>
      <c r="L456" s="43"/>
      <c r="M456" s="43"/>
      <c r="N456" s="43"/>
      <c r="O456" s="185"/>
    </row>
    <row r="457" spans="1:15" ht="27" customHeight="1" x14ac:dyDescent="0.25">
      <c r="A457" s="183" t="s">
        <v>271</v>
      </c>
      <c r="B457" s="46"/>
      <c r="C457" s="384" t="s">
        <v>272</v>
      </c>
      <c r="D457" s="376"/>
      <c r="E457" s="376"/>
      <c r="F457" s="376"/>
      <c r="G457" s="377"/>
      <c r="H457" s="47" t="s">
        <v>27</v>
      </c>
      <c r="I457" s="230">
        <v>733.2</v>
      </c>
      <c r="J457" s="287"/>
      <c r="K457" s="43">
        <f>I457*J457</f>
        <v>0</v>
      </c>
      <c r="L457" s="43"/>
      <c r="M457" s="43"/>
      <c r="N457" s="43"/>
      <c r="O457" s="187">
        <f>SUM(K457:N457)</f>
        <v>0</v>
      </c>
    </row>
    <row r="458" spans="1:15" ht="11.25" customHeight="1" x14ac:dyDescent="0.2">
      <c r="A458" s="183" t="s">
        <v>273</v>
      </c>
      <c r="B458" s="39"/>
      <c r="C458" s="381" t="s">
        <v>15</v>
      </c>
      <c r="D458" s="382"/>
      <c r="E458" s="382"/>
      <c r="F458" s="382"/>
      <c r="G458" s="383"/>
      <c r="H458" s="40"/>
      <c r="I458" s="229"/>
      <c r="J458" s="45"/>
      <c r="K458" s="43"/>
      <c r="L458" s="43"/>
      <c r="M458" s="43"/>
      <c r="N458" s="43"/>
      <c r="O458" s="184"/>
    </row>
    <row r="459" spans="1:15" ht="11.25" customHeight="1" x14ac:dyDescent="0.2">
      <c r="A459" s="181"/>
      <c r="B459" s="39"/>
      <c r="C459" s="385" t="s">
        <v>29</v>
      </c>
      <c r="D459" s="386"/>
      <c r="E459" s="386"/>
      <c r="F459" s="386"/>
      <c r="G459" s="387"/>
      <c r="H459" s="40"/>
      <c r="I459" s="229"/>
      <c r="J459" s="45"/>
      <c r="K459" s="43"/>
      <c r="L459" s="43"/>
      <c r="M459" s="43"/>
      <c r="N459" s="43"/>
      <c r="O459" s="185"/>
    </row>
    <row r="460" spans="1:15" ht="12" customHeight="1" x14ac:dyDescent="0.25">
      <c r="A460" s="183" t="s">
        <v>274</v>
      </c>
      <c r="B460" s="46"/>
      <c r="C460" s="378" t="s">
        <v>275</v>
      </c>
      <c r="D460" s="379"/>
      <c r="E460" s="379"/>
      <c r="F460" s="379"/>
      <c r="G460" s="380"/>
      <c r="H460" s="47" t="s">
        <v>31</v>
      </c>
      <c r="I460" s="230">
        <v>1.222</v>
      </c>
      <c r="J460" s="288"/>
      <c r="K460" s="43"/>
      <c r="L460" s="43">
        <f>I460*J460</f>
        <v>0</v>
      </c>
      <c r="M460" s="43"/>
      <c r="N460" s="43"/>
      <c r="O460" s="187">
        <f t="shared" ref="O460:O468" si="47">SUM(K460:N460)</f>
        <v>0</v>
      </c>
    </row>
    <row r="461" spans="1:15" ht="29.25" customHeight="1" x14ac:dyDescent="0.25">
      <c r="A461" s="183" t="s">
        <v>276</v>
      </c>
      <c r="B461" s="46"/>
      <c r="C461" s="375" t="s">
        <v>30</v>
      </c>
      <c r="D461" s="376"/>
      <c r="E461" s="376"/>
      <c r="F461" s="376"/>
      <c r="G461" s="377"/>
      <c r="H461" s="47" t="s">
        <v>31</v>
      </c>
      <c r="I461" s="230">
        <v>3.0550000000000002</v>
      </c>
      <c r="J461" s="287"/>
      <c r="K461" s="43"/>
      <c r="L461" s="43">
        <f t="shared" ref="L461:L468" si="48">I461*J461</f>
        <v>0</v>
      </c>
      <c r="M461" s="43"/>
      <c r="N461" s="43"/>
      <c r="O461" s="187">
        <f t="shared" si="47"/>
        <v>0</v>
      </c>
    </row>
    <row r="462" spans="1:15" ht="11.25" customHeight="1" x14ac:dyDescent="0.25">
      <c r="A462" s="183" t="s">
        <v>277</v>
      </c>
      <c r="B462" s="46"/>
      <c r="C462" s="378" t="s">
        <v>278</v>
      </c>
      <c r="D462" s="379"/>
      <c r="E462" s="379"/>
      <c r="F462" s="379"/>
      <c r="G462" s="380"/>
      <c r="H462" s="47" t="s">
        <v>31</v>
      </c>
      <c r="I462" s="230">
        <v>1.5275000000000001</v>
      </c>
      <c r="J462" s="288"/>
      <c r="K462" s="52"/>
      <c r="L462" s="43">
        <f t="shared" si="48"/>
        <v>0</v>
      </c>
      <c r="M462" s="43"/>
      <c r="N462" s="43"/>
      <c r="O462" s="187">
        <f t="shared" si="47"/>
        <v>0</v>
      </c>
    </row>
    <row r="463" spans="1:15" ht="12" customHeight="1" x14ac:dyDescent="0.25">
      <c r="A463" s="183" t="s">
        <v>279</v>
      </c>
      <c r="B463" s="46"/>
      <c r="C463" s="378" t="s">
        <v>280</v>
      </c>
      <c r="D463" s="379"/>
      <c r="E463" s="379"/>
      <c r="F463" s="379"/>
      <c r="G463" s="380"/>
      <c r="H463" s="47" t="s">
        <v>31</v>
      </c>
      <c r="I463" s="230">
        <v>8.3706999999999994</v>
      </c>
      <c r="J463" s="288"/>
      <c r="K463" s="52"/>
      <c r="L463" s="43">
        <f t="shared" si="48"/>
        <v>0</v>
      </c>
      <c r="M463" s="43"/>
      <c r="N463" s="43"/>
      <c r="O463" s="187">
        <f t="shared" si="47"/>
        <v>0</v>
      </c>
    </row>
    <row r="464" spans="1:15" ht="11.25" customHeight="1" x14ac:dyDescent="0.25">
      <c r="A464" s="183" t="s">
        <v>281</v>
      </c>
      <c r="B464" s="46"/>
      <c r="C464" s="378" t="s">
        <v>282</v>
      </c>
      <c r="D464" s="379"/>
      <c r="E464" s="379"/>
      <c r="F464" s="379"/>
      <c r="G464" s="380"/>
      <c r="H464" s="47" t="s">
        <v>31</v>
      </c>
      <c r="I464" s="230">
        <v>14.664</v>
      </c>
      <c r="J464" s="288"/>
      <c r="K464" s="52"/>
      <c r="L464" s="43">
        <f t="shared" si="48"/>
        <v>0</v>
      </c>
      <c r="M464" s="43"/>
      <c r="N464" s="43"/>
      <c r="O464" s="187">
        <f t="shared" si="47"/>
        <v>0</v>
      </c>
    </row>
    <row r="465" spans="1:15" ht="11.25" customHeight="1" x14ac:dyDescent="0.25">
      <c r="A465" s="183" t="s">
        <v>283</v>
      </c>
      <c r="B465" s="46"/>
      <c r="C465" s="378" t="s">
        <v>284</v>
      </c>
      <c r="D465" s="379"/>
      <c r="E465" s="379"/>
      <c r="F465" s="379"/>
      <c r="G465" s="380"/>
      <c r="H465" s="47" t="s">
        <v>31</v>
      </c>
      <c r="I465" s="230">
        <v>12.22</v>
      </c>
      <c r="J465" s="287"/>
      <c r="K465" s="43"/>
      <c r="L465" s="43">
        <f t="shared" si="48"/>
        <v>0</v>
      </c>
      <c r="M465" s="43"/>
      <c r="N465" s="43"/>
      <c r="O465" s="187">
        <f t="shared" si="47"/>
        <v>0</v>
      </c>
    </row>
    <row r="466" spans="1:15" ht="11.25" customHeight="1" x14ac:dyDescent="0.25">
      <c r="A466" s="183" t="s">
        <v>285</v>
      </c>
      <c r="B466" s="46"/>
      <c r="C466" s="378" t="s">
        <v>41</v>
      </c>
      <c r="D466" s="379"/>
      <c r="E466" s="379"/>
      <c r="F466" s="379"/>
      <c r="G466" s="380"/>
      <c r="H466" s="47" t="s">
        <v>31</v>
      </c>
      <c r="I466" s="230">
        <v>138.39150000000001</v>
      </c>
      <c r="J466" s="288"/>
      <c r="K466" s="52"/>
      <c r="L466" s="43">
        <f t="shared" si="48"/>
        <v>0</v>
      </c>
      <c r="M466" s="43"/>
      <c r="N466" s="43"/>
      <c r="O466" s="187">
        <f t="shared" si="47"/>
        <v>0</v>
      </c>
    </row>
    <row r="467" spans="1:15" ht="12" customHeight="1" x14ac:dyDescent="0.25">
      <c r="A467" s="183" t="s">
        <v>286</v>
      </c>
      <c r="B467" s="46"/>
      <c r="C467" s="378" t="s">
        <v>287</v>
      </c>
      <c r="D467" s="379"/>
      <c r="E467" s="379"/>
      <c r="F467" s="379"/>
      <c r="G467" s="380"/>
      <c r="H467" s="47" t="s">
        <v>31</v>
      </c>
      <c r="I467" s="230">
        <v>3.0550000000000002</v>
      </c>
      <c r="J467" s="287"/>
      <c r="K467" s="43"/>
      <c r="L467" s="43">
        <f t="shared" si="48"/>
        <v>0</v>
      </c>
      <c r="M467" s="43"/>
      <c r="N467" s="43"/>
      <c r="O467" s="187">
        <f t="shared" si="47"/>
        <v>0</v>
      </c>
    </row>
    <row r="468" spans="1:15" ht="11.25" customHeight="1" x14ac:dyDescent="0.25">
      <c r="A468" s="183" t="s">
        <v>288</v>
      </c>
      <c r="B468" s="46"/>
      <c r="C468" s="378" t="s">
        <v>289</v>
      </c>
      <c r="D468" s="379"/>
      <c r="E468" s="379"/>
      <c r="F468" s="379"/>
      <c r="G468" s="380"/>
      <c r="H468" s="47" t="s">
        <v>31</v>
      </c>
      <c r="I468" s="230">
        <v>9.1649999999999991</v>
      </c>
      <c r="J468" s="288"/>
      <c r="K468" s="52"/>
      <c r="L468" s="43">
        <f t="shared" si="48"/>
        <v>0</v>
      </c>
      <c r="M468" s="43"/>
      <c r="N468" s="43"/>
      <c r="O468" s="187">
        <f t="shared" si="47"/>
        <v>0</v>
      </c>
    </row>
    <row r="469" spans="1:15" ht="12" customHeight="1" x14ac:dyDescent="0.2">
      <c r="A469" s="183" t="s">
        <v>290</v>
      </c>
      <c r="B469" s="39"/>
      <c r="C469" s="381" t="s">
        <v>16</v>
      </c>
      <c r="D469" s="382"/>
      <c r="E469" s="382"/>
      <c r="F469" s="382"/>
      <c r="G469" s="383"/>
      <c r="H469" s="40"/>
      <c r="I469" s="229"/>
      <c r="J469" s="45"/>
      <c r="K469" s="43"/>
      <c r="L469" s="43"/>
      <c r="M469" s="43"/>
      <c r="N469" s="43"/>
      <c r="O469" s="184"/>
    </row>
    <row r="470" spans="1:15" ht="12" customHeight="1" x14ac:dyDescent="0.25">
      <c r="A470" s="183" t="s">
        <v>291</v>
      </c>
      <c r="B470" s="46"/>
      <c r="C470" s="378" t="s">
        <v>43</v>
      </c>
      <c r="D470" s="379"/>
      <c r="E470" s="379"/>
      <c r="F470" s="379"/>
      <c r="G470" s="380"/>
      <c r="H470" s="40" t="s">
        <v>44</v>
      </c>
      <c r="I470" s="230">
        <v>4.2300000000000004</v>
      </c>
      <c r="J470" s="288"/>
      <c r="K470" s="52"/>
      <c r="L470" s="52"/>
      <c r="M470" s="52">
        <f>I470*J470</f>
        <v>0</v>
      </c>
      <c r="N470" s="52"/>
      <c r="O470" s="187">
        <f>SUM(K470:N470)</f>
        <v>0</v>
      </c>
    </row>
    <row r="471" spans="1:15" ht="11.25" customHeight="1" x14ac:dyDescent="0.25">
      <c r="A471" s="183" t="s">
        <v>292</v>
      </c>
      <c r="B471" s="46"/>
      <c r="C471" s="378" t="s">
        <v>45</v>
      </c>
      <c r="D471" s="379"/>
      <c r="E471" s="379"/>
      <c r="F471" s="379"/>
      <c r="G471" s="380"/>
      <c r="H471" s="47" t="s">
        <v>35</v>
      </c>
      <c r="I471" s="230">
        <v>0.94</v>
      </c>
      <c r="J471" s="288"/>
      <c r="K471" s="52"/>
      <c r="L471" s="52"/>
      <c r="M471" s="52">
        <f t="shared" ref="M471:M472" si="49">I471*J471</f>
        <v>0</v>
      </c>
      <c r="N471" s="52"/>
      <c r="O471" s="187">
        <f>SUM(K471:N471)</f>
        <v>0</v>
      </c>
    </row>
    <row r="472" spans="1:15" ht="12" customHeight="1" x14ac:dyDescent="0.25">
      <c r="A472" s="183" t="s">
        <v>293</v>
      </c>
      <c r="B472" s="46"/>
      <c r="C472" s="378" t="s">
        <v>294</v>
      </c>
      <c r="D472" s="379"/>
      <c r="E472" s="379"/>
      <c r="F472" s="379"/>
      <c r="G472" s="380"/>
      <c r="H472" s="47" t="s">
        <v>47</v>
      </c>
      <c r="I472" s="230">
        <v>8.4129999999999996E-2</v>
      </c>
      <c r="J472" s="287"/>
      <c r="K472" s="43"/>
      <c r="L472" s="43"/>
      <c r="M472" s="52">
        <f t="shared" si="49"/>
        <v>0</v>
      </c>
      <c r="N472" s="52"/>
      <c r="O472" s="187">
        <f>SUM(K472:N472)</f>
        <v>0</v>
      </c>
    </row>
    <row r="473" spans="1:15" ht="29.1" customHeight="1" x14ac:dyDescent="0.25">
      <c r="A473" s="179">
        <v>182</v>
      </c>
      <c r="B473" s="33"/>
      <c r="C473" s="388" t="s">
        <v>295</v>
      </c>
      <c r="D473" s="389"/>
      <c r="E473" s="389"/>
      <c r="F473" s="389"/>
      <c r="G473" s="390"/>
      <c r="H473" s="34" t="s">
        <v>269</v>
      </c>
      <c r="I473" s="228">
        <v>4.7</v>
      </c>
      <c r="J473" s="36"/>
      <c r="K473" s="37"/>
      <c r="L473" s="37"/>
      <c r="M473" s="37"/>
      <c r="N473" s="37"/>
      <c r="O473" s="180"/>
    </row>
    <row r="474" spans="1:15" ht="11.25" customHeight="1" x14ac:dyDescent="0.2">
      <c r="A474" s="181"/>
      <c r="B474" s="39"/>
      <c r="C474" s="385" t="s">
        <v>23</v>
      </c>
      <c r="D474" s="386"/>
      <c r="E474" s="386"/>
      <c r="F474" s="386"/>
      <c r="G474" s="387"/>
      <c r="H474" s="40"/>
      <c r="I474" s="229"/>
      <c r="J474" s="42"/>
      <c r="K474" s="43"/>
      <c r="L474" s="43"/>
      <c r="M474" s="43"/>
      <c r="N474" s="43"/>
      <c r="O474" s="182"/>
    </row>
    <row r="475" spans="1:15" ht="11.25" customHeight="1" x14ac:dyDescent="0.2">
      <c r="A475" s="183" t="s">
        <v>296</v>
      </c>
      <c r="B475" s="39"/>
      <c r="C475" s="381" t="s">
        <v>14</v>
      </c>
      <c r="D475" s="382"/>
      <c r="E475" s="382"/>
      <c r="F475" s="382"/>
      <c r="G475" s="383"/>
      <c r="H475" s="40"/>
      <c r="I475" s="229"/>
      <c r="J475" s="45"/>
      <c r="K475" s="43"/>
      <c r="L475" s="43"/>
      <c r="M475" s="43"/>
      <c r="N475" s="43"/>
      <c r="O475" s="184"/>
    </row>
    <row r="476" spans="1:15" ht="12" customHeight="1" x14ac:dyDescent="0.2">
      <c r="A476" s="181"/>
      <c r="B476" s="39"/>
      <c r="C476" s="385" t="s">
        <v>25</v>
      </c>
      <c r="D476" s="386"/>
      <c r="E476" s="386"/>
      <c r="F476" s="386"/>
      <c r="G476" s="387"/>
      <c r="H476" s="40"/>
      <c r="I476" s="229"/>
      <c r="J476" s="45"/>
      <c r="K476" s="43"/>
      <c r="L476" s="43"/>
      <c r="M476" s="43"/>
      <c r="N476" s="43"/>
      <c r="O476" s="185"/>
    </row>
    <row r="477" spans="1:15" ht="27.75" customHeight="1" x14ac:dyDescent="0.25">
      <c r="A477" s="183" t="s">
        <v>297</v>
      </c>
      <c r="B477" s="46"/>
      <c r="C477" s="384" t="s">
        <v>1041</v>
      </c>
      <c r="D477" s="376"/>
      <c r="E477" s="376"/>
      <c r="F477" s="376"/>
      <c r="G477" s="377"/>
      <c r="H477" s="47" t="s">
        <v>27</v>
      </c>
      <c r="I477" s="230">
        <v>219.34899999999999</v>
      </c>
      <c r="J477" s="287"/>
      <c r="K477" s="43">
        <f>I477*J477</f>
        <v>0</v>
      </c>
      <c r="L477" s="43"/>
      <c r="M477" s="43"/>
      <c r="N477" s="43"/>
      <c r="O477" s="187">
        <f>SUM(K477:N477)</f>
        <v>0</v>
      </c>
    </row>
    <row r="478" spans="1:15" ht="12" customHeight="1" x14ac:dyDescent="0.2">
      <c r="A478" s="183" t="s">
        <v>298</v>
      </c>
      <c r="B478" s="39"/>
      <c r="C478" s="381" t="s">
        <v>15</v>
      </c>
      <c r="D478" s="382"/>
      <c r="E478" s="382"/>
      <c r="F478" s="382"/>
      <c r="G478" s="383"/>
      <c r="H478" s="40"/>
      <c r="I478" s="229"/>
      <c r="J478" s="45"/>
      <c r="K478" s="43"/>
      <c r="L478" s="43"/>
      <c r="M478" s="43"/>
      <c r="N478" s="43"/>
      <c r="O478" s="184"/>
    </row>
    <row r="479" spans="1:15" ht="11.25" customHeight="1" x14ac:dyDescent="0.2">
      <c r="A479" s="181"/>
      <c r="B479" s="39"/>
      <c r="C479" s="385" t="s">
        <v>29</v>
      </c>
      <c r="D479" s="386"/>
      <c r="E479" s="386"/>
      <c r="F479" s="386"/>
      <c r="G479" s="387"/>
      <c r="H479" s="40"/>
      <c r="I479" s="229"/>
      <c r="J479" s="45"/>
      <c r="K479" s="43"/>
      <c r="L479" s="43"/>
      <c r="M479" s="43"/>
      <c r="N479" s="43"/>
      <c r="O479" s="185"/>
    </row>
    <row r="480" spans="1:15" ht="27.75" customHeight="1" x14ac:dyDescent="0.25">
      <c r="A480" s="183" t="s">
        <v>299</v>
      </c>
      <c r="B480" s="46"/>
      <c r="C480" s="378" t="s">
        <v>300</v>
      </c>
      <c r="D480" s="379"/>
      <c r="E480" s="379"/>
      <c r="F480" s="379"/>
      <c r="G480" s="380"/>
      <c r="H480" s="47" t="s">
        <v>31</v>
      </c>
      <c r="I480" s="230">
        <v>37.637599999999999</v>
      </c>
      <c r="J480" s="288"/>
      <c r="K480" s="43"/>
      <c r="L480" s="43">
        <f>I480*J480</f>
        <v>0</v>
      </c>
      <c r="M480" s="43"/>
      <c r="N480" s="43"/>
      <c r="O480" s="187">
        <f t="shared" ref="O480:O487" si="50">SUM(K480:N480)</f>
        <v>0</v>
      </c>
    </row>
    <row r="481" spans="1:15" ht="11.25" customHeight="1" x14ac:dyDescent="0.25">
      <c r="A481" s="183" t="s">
        <v>301</v>
      </c>
      <c r="B481" s="46"/>
      <c r="C481" s="378" t="s">
        <v>302</v>
      </c>
      <c r="D481" s="379"/>
      <c r="E481" s="379"/>
      <c r="F481" s="379"/>
      <c r="G481" s="380"/>
      <c r="H481" s="47" t="s">
        <v>31</v>
      </c>
      <c r="I481" s="230">
        <v>19.3687</v>
      </c>
      <c r="J481" s="288"/>
      <c r="K481" s="52"/>
      <c r="L481" s="43">
        <f t="shared" ref="L481:L487" si="51">I481*J481</f>
        <v>0</v>
      </c>
      <c r="M481" s="43"/>
      <c r="N481" s="43"/>
      <c r="O481" s="187">
        <f t="shared" si="50"/>
        <v>0</v>
      </c>
    </row>
    <row r="482" spans="1:15" ht="11.25" customHeight="1" x14ac:dyDescent="0.25">
      <c r="A482" s="183" t="s">
        <v>303</v>
      </c>
      <c r="B482" s="46"/>
      <c r="C482" s="378" t="s">
        <v>304</v>
      </c>
      <c r="D482" s="379"/>
      <c r="E482" s="379"/>
      <c r="F482" s="379"/>
      <c r="G482" s="380"/>
      <c r="H482" s="47" t="s">
        <v>31</v>
      </c>
      <c r="I482" s="230">
        <v>0.53768000000000005</v>
      </c>
      <c r="J482" s="287"/>
      <c r="K482" s="43"/>
      <c r="L482" s="43">
        <f t="shared" si="51"/>
        <v>0</v>
      </c>
      <c r="M482" s="43"/>
      <c r="N482" s="43"/>
      <c r="O482" s="187">
        <f t="shared" si="50"/>
        <v>0</v>
      </c>
    </row>
    <row r="483" spans="1:15" ht="11.25" customHeight="1" x14ac:dyDescent="0.25">
      <c r="A483" s="183" t="s">
        <v>305</v>
      </c>
      <c r="B483" s="46"/>
      <c r="C483" s="378" t="s">
        <v>278</v>
      </c>
      <c r="D483" s="379"/>
      <c r="E483" s="379"/>
      <c r="F483" s="379"/>
      <c r="G483" s="380"/>
      <c r="H483" s="47" t="s">
        <v>31</v>
      </c>
      <c r="I483" s="230">
        <v>1.7719</v>
      </c>
      <c r="J483" s="288"/>
      <c r="K483" s="52"/>
      <c r="L483" s="43">
        <f t="shared" si="51"/>
        <v>0</v>
      </c>
      <c r="M483" s="43"/>
      <c r="N483" s="43"/>
      <c r="O483" s="187">
        <f t="shared" si="50"/>
        <v>0</v>
      </c>
    </row>
    <row r="484" spans="1:15" ht="28.5" customHeight="1" x14ac:dyDescent="0.25">
      <c r="A484" s="183" t="s">
        <v>306</v>
      </c>
      <c r="B484" s="46"/>
      <c r="C484" s="384" t="s">
        <v>1037</v>
      </c>
      <c r="D484" s="376"/>
      <c r="E484" s="376"/>
      <c r="F484" s="376"/>
      <c r="G484" s="377"/>
      <c r="H484" s="47" t="s">
        <v>31</v>
      </c>
      <c r="I484" s="230">
        <v>2.0773999999999999</v>
      </c>
      <c r="J484" s="288"/>
      <c r="K484" s="52"/>
      <c r="L484" s="43">
        <f t="shared" si="51"/>
        <v>0</v>
      </c>
      <c r="M484" s="43"/>
      <c r="N484" s="43"/>
      <c r="O484" s="187">
        <f t="shared" si="50"/>
        <v>0</v>
      </c>
    </row>
    <row r="485" spans="1:15" ht="11.25" customHeight="1" x14ac:dyDescent="0.25">
      <c r="A485" s="183" t="s">
        <v>307</v>
      </c>
      <c r="B485" s="46"/>
      <c r="C485" s="378" t="s">
        <v>308</v>
      </c>
      <c r="D485" s="379"/>
      <c r="E485" s="379"/>
      <c r="F485" s="379"/>
      <c r="G485" s="380"/>
      <c r="H485" s="47" t="s">
        <v>31</v>
      </c>
      <c r="I485" s="230">
        <v>25.234300000000001</v>
      </c>
      <c r="J485" s="287"/>
      <c r="K485" s="43"/>
      <c r="L485" s="43">
        <f t="shared" si="51"/>
        <v>0</v>
      </c>
      <c r="M485" s="43"/>
      <c r="N485" s="43"/>
      <c r="O485" s="187">
        <f t="shared" si="50"/>
        <v>0</v>
      </c>
    </row>
    <row r="486" spans="1:15" ht="12" customHeight="1" x14ac:dyDescent="0.25">
      <c r="A486" s="183" t="s">
        <v>309</v>
      </c>
      <c r="B486" s="46"/>
      <c r="C486" s="378" t="s">
        <v>32</v>
      </c>
      <c r="D486" s="379"/>
      <c r="E486" s="379"/>
      <c r="F486" s="379"/>
      <c r="G486" s="380"/>
      <c r="H486" s="47" t="s">
        <v>31</v>
      </c>
      <c r="I486" s="230">
        <v>1.1609</v>
      </c>
      <c r="J486" s="287"/>
      <c r="K486" s="43"/>
      <c r="L486" s="43">
        <f t="shared" si="51"/>
        <v>0</v>
      </c>
      <c r="M486" s="43"/>
      <c r="N486" s="43"/>
      <c r="O486" s="187">
        <f t="shared" si="50"/>
        <v>0</v>
      </c>
    </row>
    <row r="487" spans="1:15" ht="12" customHeight="1" x14ac:dyDescent="0.25">
      <c r="A487" s="183" t="s">
        <v>310</v>
      </c>
      <c r="B487" s="46"/>
      <c r="C487" s="378" t="s">
        <v>289</v>
      </c>
      <c r="D487" s="379"/>
      <c r="E487" s="379"/>
      <c r="F487" s="379"/>
      <c r="G487" s="380"/>
      <c r="H487" s="47" t="s">
        <v>31</v>
      </c>
      <c r="I487" s="230">
        <v>9.9593000000000007</v>
      </c>
      <c r="J487" s="288"/>
      <c r="K487" s="52"/>
      <c r="L487" s="43">
        <f t="shared" si="51"/>
        <v>0</v>
      </c>
      <c r="M487" s="43"/>
      <c r="N487" s="43"/>
      <c r="O487" s="187">
        <f t="shared" si="50"/>
        <v>0</v>
      </c>
    </row>
    <row r="488" spans="1:15" ht="11.25" customHeight="1" x14ac:dyDescent="0.2">
      <c r="A488" s="183" t="s">
        <v>311</v>
      </c>
      <c r="B488" s="39"/>
      <c r="C488" s="381" t="s">
        <v>16</v>
      </c>
      <c r="D488" s="382"/>
      <c r="E488" s="382"/>
      <c r="F488" s="382"/>
      <c r="G488" s="383"/>
      <c r="H488" s="40"/>
      <c r="I488" s="229"/>
      <c r="J488" s="45"/>
      <c r="K488" s="43"/>
      <c r="L488" s="43"/>
      <c r="M488" s="43"/>
      <c r="N488" s="43"/>
      <c r="O488" s="184"/>
    </row>
    <row r="489" spans="1:15" ht="42" customHeight="1" x14ac:dyDescent="0.25">
      <c r="A489" s="183" t="s">
        <v>312</v>
      </c>
      <c r="B489" s="49"/>
      <c r="C489" s="378" t="s">
        <v>313</v>
      </c>
      <c r="D489" s="379"/>
      <c r="E489" s="379"/>
      <c r="F489" s="379"/>
      <c r="G489" s="380"/>
      <c r="H489" s="47" t="s">
        <v>314</v>
      </c>
      <c r="I489" s="230">
        <v>8.7889999999999996E-2</v>
      </c>
      <c r="J489" s="287"/>
      <c r="K489" s="43"/>
      <c r="L489" s="43"/>
      <c r="M489" s="52">
        <f>I489*J489</f>
        <v>0</v>
      </c>
      <c r="N489" s="52"/>
      <c r="O489" s="187">
        <f t="shared" ref="O489:O511" si="52">SUM(K489:N489)</f>
        <v>0</v>
      </c>
    </row>
    <row r="490" spans="1:15" ht="31.5" customHeight="1" x14ac:dyDescent="0.25">
      <c r="A490" s="183" t="s">
        <v>315</v>
      </c>
      <c r="B490" s="49"/>
      <c r="C490" s="384" t="s">
        <v>316</v>
      </c>
      <c r="D490" s="376"/>
      <c r="E490" s="376"/>
      <c r="F490" s="376"/>
      <c r="G490" s="377"/>
      <c r="H490" s="47" t="s">
        <v>47</v>
      </c>
      <c r="I490" s="230">
        <v>4.7000000000000002E-3</v>
      </c>
      <c r="J490" s="287"/>
      <c r="K490" s="43"/>
      <c r="L490" s="43"/>
      <c r="M490" s="52">
        <f t="shared" ref="M490:M501" si="53">I490*J490</f>
        <v>0</v>
      </c>
      <c r="N490" s="52"/>
      <c r="O490" s="187">
        <f t="shared" si="52"/>
        <v>0</v>
      </c>
    </row>
    <row r="491" spans="1:15" ht="29.25" customHeight="1" x14ac:dyDescent="0.25">
      <c r="A491" s="183" t="s">
        <v>317</v>
      </c>
      <c r="B491" s="49"/>
      <c r="C491" s="375" t="s">
        <v>318</v>
      </c>
      <c r="D491" s="376"/>
      <c r="E491" s="376"/>
      <c r="F491" s="376"/>
      <c r="G491" s="377"/>
      <c r="H491" s="40" t="s">
        <v>44</v>
      </c>
      <c r="I491" s="230">
        <v>4.8409999999999998E-3</v>
      </c>
      <c r="J491" s="287"/>
      <c r="K491" s="43"/>
      <c r="L491" s="43"/>
      <c r="M491" s="52">
        <f t="shared" si="53"/>
        <v>0</v>
      </c>
      <c r="N491" s="52"/>
      <c r="O491" s="187">
        <f t="shared" si="52"/>
        <v>0</v>
      </c>
    </row>
    <row r="492" spans="1:15" ht="12" customHeight="1" x14ac:dyDescent="0.25">
      <c r="A492" s="183" t="s">
        <v>319</v>
      </c>
      <c r="B492" s="49"/>
      <c r="C492" s="378" t="s">
        <v>320</v>
      </c>
      <c r="D492" s="379"/>
      <c r="E492" s="379"/>
      <c r="F492" s="379"/>
      <c r="G492" s="380"/>
      <c r="H492" s="47" t="s">
        <v>47</v>
      </c>
      <c r="I492" s="230">
        <v>4.9349999999999998E-2</v>
      </c>
      <c r="J492" s="287"/>
      <c r="K492" s="43"/>
      <c r="L492" s="43"/>
      <c r="M492" s="52">
        <f t="shared" si="53"/>
        <v>0</v>
      </c>
      <c r="N492" s="52"/>
      <c r="O492" s="187">
        <f t="shared" si="52"/>
        <v>0</v>
      </c>
    </row>
    <row r="493" spans="1:15" ht="12" customHeight="1" x14ac:dyDescent="0.25">
      <c r="A493" s="183" t="s">
        <v>321</v>
      </c>
      <c r="B493" s="49"/>
      <c r="C493" s="378" t="s">
        <v>43</v>
      </c>
      <c r="D493" s="379"/>
      <c r="E493" s="379"/>
      <c r="F493" s="379"/>
      <c r="G493" s="380"/>
      <c r="H493" s="40" t="s">
        <v>44</v>
      </c>
      <c r="I493" s="230">
        <v>6.4390000000000001</v>
      </c>
      <c r="J493" s="288"/>
      <c r="K493" s="52"/>
      <c r="L493" s="52"/>
      <c r="M493" s="52">
        <f t="shared" si="53"/>
        <v>0</v>
      </c>
      <c r="N493" s="52"/>
      <c r="O493" s="187">
        <f t="shared" si="52"/>
        <v>0</v>
      </c>
    </row>
    <row r="494" spans="1:15" ht="11.25" customHeight="1" x14ac:dyDescent="0.25">
      <c r="A494" s="183" t="s">
        <v>322</v>
      </c>
      <c r="B494" s="49"/>
      <c r="C494" s="378" t="s">
        <v>45</v>
      </c>
      <c r="D494" s="379"/>
      <c r="E494" s="379"/>
      <c r="F494" s="379"/>
      <c r="G494" s="380"/>
      <c r="H494" s="47" t="s">
        <v>35</v>
      </c>
      <c r="I494" s="230">
        <v>1.927</v>
      </c>
      <c r="J494" s="288"/>
      <c r="K494" s="52"/>
      <c r="L494" s="52"/>
      <c r="M494" s="52">
        <f t="shared" si="53"/>
        <v>0</v>
      </c>
      <c r="N494" s="52"/>
      <c r="O494" s="187">
        <f t="shared" si="52"/>
        <v>0</v>
      </c>
    </row>
    <row r="495" spans="1:15" ht="12" customHeight="1" x14ac:dyDescent="0.25">
      <c r="A495" s="183" t="s">
        <v>323</v>
      </c>
      <c r="B495" s="49"/>
      <c r="C495" s="378" t="s">
        <v>324</v>
      </c>
      <c r="D495" s="379"/>
      <c r="E495" s="379"/>
      <c r="F495" s="379"/>
      <c r="G495" s="380"/>
      <c r="H495" s="47" t="s">
        <v>47</v>
      </c>
      <c r="I495" s="230">
        <v>1.457E-3</v>
      </c>
      <c r="J495" s="287"/>
      <c r="K495" s="43"/>
      <c r="L495" s="43"/>
      <c r="M495" s="52">
        <f t="shared" si="53"/>
        <v>0</v>
      </c>
      <c r="N495" s="52"/>
      <c r="O495" s="187">
        <f t="shared" si="52"/>
        <v>0</v>
      </c>
    </row>
    <row r="496" spans="1:15" ht="11.25" customHeight="1" x14ac:dyDescent="0.25">
      <c r="A496" s="183" t="s">
        <v>325</v>
      </c>
      <c r="B496" s="49"/>
      <c r="C496" s="378" t="s">
        <v>326</v>
      </c>
      <c r="D496" s="379"/>
      <c r="E496" s="379"/>
      <c r="F496" s="379"/>
      <c r="G496" s="380"/>
      <c r="H496" s="47" t="s">
        <v>47</v>
      </c>
      <c r="I496" s="230">
        <v>2.82E-3</v>
      </c>
      <c r="J496" s="287"/>
      <c r="K496" s="43"/>
      <c r="L496" s="43"/>
      <c r="M496" s="52">
        <f t="shared" si="53"/>
        <v>0</v>
      </c>
      <c r="N496" s="52"/>
      <c r="O496" s="187">
        <f t="shared" si="52"/>
        <v>0</v>
      </c>
    </row>
    <row r="497" spans="1:15" ht="11.25" customHeight="1" x14ac:dyDescent="0.25">
      <c r="A497" s="183" t="s">
        <v>327</v>
      </c>
      <c r="B497" s="49"/>
      <c r="C497" s="378" t="s">
        <v>328</v>
      </c>
      <c r="D497" s="379"/>
      <c r="E497" s="379"/>
      <c r="F497" s="379"/>
      <c r="G497" s="380"/>
      <c r="H497" s="47" t="s">
        <v>35</v>
      </c>
      <c r="I497" s="230">
        <v>18.8</v>
      </c>
      <c r="J497" s="287"/>
      <c r="K497" s="43"/>
      <c r="L497" s="43"/>
      <c r="M497" s="52">
        <f t="shared" si="53"/>
        <v>0</v>
      </c>
      <c r="N497" s="52"/>
      <c r="O497" s="187">
        <f t="shared" si="52"/>
        <v>0</v>
      </c>
    </row>
    <row r="498" spans="1:15" ht="27.75" customHeight="1" x14ac:dyDescent="0.25">
      <c r="A498" s="183" t="s">
        <v>329</v>
      </c>
      <c r="B498" s="49"/>
      <c r="C498" s="378" t="s">
        <v>330</v>
      </c>
      <c r="D498" s="379"/>
      <c r="E498" s="379"/>
      <c r="F498" s="379"/>
      <c r="G498" s="380"/>
      <c r="H498" s="47" t="s">
        <v>35</v>
      </c>
      <c r="I498" s="230">
        <v>0.14099999999999999</v>
      </c>
      <c r="J498" s="287"/>
      <c r="K498" s="43"/>
      <c r="L498" s="43"/>
      <c r="M498" s="52">
        <f t="shared" si="53"/>
        <v>0</v>
      </c>
      <c r="N498" s="52"/>
      <c r="O498" s="187">
        <f t="shared" si="52"/>
        <v>0</v>
      </c>
    </row>
    <row r="499" spans="1:15" ht="25.5" customHeight="1" x14ac:dyDescent="0.25">
      <c r="A499" s="183" t="s">
        <v>331</v>
      </c>
      <c r="B499" s="49"/>
      <c r="C499" s="384" t="s">
        <v>1042</v>
      </c>
      <c r="D499" s="376"/>
      <c r="E499" s="376"/>
      <c r="F499" s="376"/>
      <c r="G499" s="377"/>
      <c r="H499" s="47" t="s">
        <v>47</v>
      </c>
      <c r="I499" s="230">
        <v>9.1179999999999994E-3</v>
      </c>
      <c r="J499" s="287"/>
      <c r="K499" s="43"/>
      <c r="L499" s="43"/>
      <c r="M499" s="52">
        <f t="shared" si="53"/>
        <v>0</v>
      </c>
      <c r="N499" s="52"/>
      <c r="O499" s="187">
        <f t="shared" si="52"/>
        <v>0</v>
      </c>
    </row>
    <row r="500" spans="1:15" ht="12" customHeight="1" x14ac:dyDescent="0.25">
      <c r="A500" s="183" t="s">
        <v>333</v>
      </c>
      <c r="B500" s="49"/>
      <c r="C500" s="378" t="s">
        <v>334</v>
      </c>
      <c r="D500" s="379"/>
      <c r="E500" s="379"/>
      <c r="F500" s="379"/>
      <c r="G500" s="380"/>
      <c r="H500" s="47" t="s">
        <v>35</v>
      </c>
      <c r="I500" s="230">
        <v>4.7E-2</v>
      </c>
      <c r="J500" s="288"/>
      <c r="K500" s="52"/>
      <c r="L500" s="52"/>
      <c r="M500" s="52">
        <f t="shared" si="53"/>
        <v>0</v>
      </c>
      <c r="N500" s="52"/>
      <c r="O500" s="187">
        <f t="shared" si="52"/>
        <v>0</v>
      </c>
    </row>
    <row r="501" spans="1:15" ht="11.25" customHeight="1" x14ac:dyDescent="0.25">
      <c r="A501" s="183" t="s">
        <v>335</v>
      </c>
      <c r="B501" s="49"/>
      <c r="C501" s="378" t="s">
        <v>336</v>
      </c>
      <c r="D501" s="379"/>
      <c r="E501" s="379"/>
      <c r="F501" s="379"/>
      <c r="G501" s="380"/>
      <c r="H501" s="47" t="s">
        <v>47</v>
      </c>
      <c r="I501" s="230">
        <v>4.6999999999999999E-4</v>
      </c>
      <c r="J501" s="287"/>
      <c r="K501" s="43"/>
      <c r="L501" s="43"/>
      <c r="M501" s="52">
        <f t="shared" si="53"/>
        <v>0</v>
      </c>
      <c r="N501" s="52"/>
      <c r="O501" s="187">
        <f t="shared" si="52"/>
        <v>0</v>
      </c>
    </row>
    <row r="502" spans="1:15" ht="12.75" customHeight="1" x14ac:dyDescent="0.25">
      <c r="A502" s="188">
        <v>183</v>
      </c>
      <c r="B502" s="55"/>
      <c r="C502" s="366" t="s">
        <v>337</v>
      </c>
      <c r="D502" s="367"/>
      <c r="E502" s="367"/>
      <c r="F502" s="367"/>
      <c r="G502" s="368"/>
      <c r="H502" s="56" t="s">
        <v>134</v>
      </c>
      <c r="I502" s="231">
        <v>91</v>
      </c>
      <c r="J502" s="289"/>
      <c r="K502" s="37"/>
      <c r="L502" s="37"/>
      <c r="M502" s="37">
        <f>I502*J502</f>
        <v>0</v>
      </c>
      <c r="N502" s="37"/>
      <c r="O502" s="189">
        <f t="shared" si="52"/>
        <v>0</v>
      </c>
    </row>
    <row r="503" spans="1:15" ht="12.75" customHeight="1" x14ac:dyDescent="0.25">
      <c r="A503" s="188">
        <v>184</v>
      </c>
      <c r="B503" s="55"/>
      <c r="C503" s="366" t="s">
        <v>338</v>
      </c>
      <c r="D503" s="367"/>
      <c r="E503" s="367"/>
      <c r="F503" s="367"/>
      <c r="G503" s="368"/>
      <c r="H503" s="56" t="s">
        <v>134</v>
      </c>
      <c r="I503" s="231">
        <v>22</v>
      </c>
      <c r="J503" s="289"/>
      <c r="K503" s="37"/>
      <c r="L503" s="37"/>
      <c r="M503" s="37">
        <f t="shared" ref="M503:M511" si="54">I503*J503</f>
        <v>0</v>
      </c>
      <c r="N503" s="37"/>
      <c r="O503" s="189">
        <f t="shared" si="52"/>
        <v>0</v>
      </c>
    </row>
    <row r="504" spans="1:15" ht="12.75" customHeight="1" x14ac:dyDescent="0.25">
      <c r="A504" s="188">
        <v>185</v>
      </c>
      <c r="B504" s="55"/>
      <c r="C504" s="366" t="s">
        <v>339</v>
      </c>
      <c r="D504" s="367"/>
      <c r="E504" s="367"/>
      <c r="F504" s="367"/>
      <c r="G504" s="368"/>
      <c r="H504" s="56" t="s">
        <v>134</v>
      </c>
      <c r="I504" s="231">
        <v>115</v>
      </c>
      <c r="J504" s="289"/>
      <c r="K504" s="37"/>
      <c r="L504" s="37"/>
      <c r="M504" s="37">
        <f t="shared" si="54"/>
        <v>0</v>
      </c>
      <c r="N504" s="37"/>
      <c r="O504" s="189">
        <f t="shared" si="52"/>
        <v>0</v>
      </c>
    </row>
    <row r="505" spans="1:15" ht="12.75" customHeight="1" x14ac:dyDescent="0.25">
      <c r="A505" s="188">
        <v>186</v>
      </c>
      <c r="B505" s="55"/>
      <c r="C505" s="366" t="s">
        <v>340</v>
      </c>
      <c r="D505" s="367"/>
      <c r="E505" s="367"/>
      <c r="F505" s="367"/>
      <c r="G505" s="368"/>
      <c r="H505" s="56" t="s">
        <v>134</v>
      </c>
      <c r="I505" s="231">
        <v>5</v>
      </c>
      <c r="J505" s="289"/>
      <c r="K505" s="37"/>
      <c r="L505" s="37"/>
      <c r="M505" s="37">
        <f t="shared" si="54"/>
        <v>0</v>
      </c>
      <c r="N505" s="37"/>
      <c r="O505" s="189">
        <f t="shared" si="52"/>
        <v>0</v>
      </c>
    </row>
    <row r="506" spans="1:15" ht="12.75" customHeight="1" x14ac:dyDescent="0.25">
      <c r="A506" s="188">
        <v>187</v>
      </c>
      <c r="B506" s="55"/>
      <c r="C506" s="366" t="s">
        <v>341</v>
      </c>
      <c r="D506" s="367"/>
      <c r="E506" s="367"/>
      <c r="F506" s="367"/>
      <c r="G506" s="368"/>
      <c r="H506" s="56" t="s">
        <v>134</v>
      </c>
      <c r="I506" s="231">
        <v>32</v>
      </c>
      <c r="J506" s="289"/>
      <c r="K506" s="37"/>
      <c r="L506" s="37"/>
      <c r="M506" s="37">
        <f t="shared" si="54"/>
        <v>0</v>
      </c>
      <c r="N506" s="37"/>
      <c r="O506" s="189">
        <f t="shared" si="52"/>
        <v>0</v>
      </c>
    </row>
    <row r="507" spans="1:15" ht="14.1" customHeight="1" x14ac:dyDescent="0.25">
      <c r="A507" s="188">
        <v>188</v>
      </c>
      <c r="B507" s="55"/>
      <c r="C507" s="366" t="s">
        <v>342</v>
      </c>
      <c r="D507" s="367"/>
      <c r="E507" s="367"/>
      <c r="F507" s="367"/>
      <c r="G507" s="368"/>
      <c r="H507" s="40" t="s">
        <v>343</v>
      </c>
      <c r="I507" s="231">
        <v>27</v>
      </c>
      <c r="J507" s="289"/>
      <c r="K507" s="37"/>
      <c r="L507" s="37"/>
      <c r="M507" s="37">
        <f t="shared" si="54"/>
        <v>0</v>
      </c>
      <c r="N507" s="37"/>
      <c r="O507" s="189">
        <f t="shared" si="52"/>
        <v>0</v>
      </c>
    </row>
    <row r="508" spans="1:15" ht="29.25" customHeight="1" x14ac:dyDescent="0.25">
      <c r="A508" s="188">
        <v>189</v>
      </c>
      <c r="B508" s="62"/>
      <c r="C508" s="366" t="s">
        <v>344</v>
      </c>
      <c r="D508" s="367"/>
      <c r="E508" s="367"/>
      <c r="F508" s="367"/>
      <c r="G508" s="368"/>
      <c r="H508" s="40" t="s">
        <v>343</v>
      </c>
      <c r="I508" s="231">
        <v>40</v>
      </c>
      <c r="J508" s="289"/>
      <c r="K508" s="37"/>
      <c r="L508" s="37"/>
      <c r="M508" s="37">
        <f t="shared" si="54"/>
        <v>0</v>
      </c>
      <c r="N508" s="37"/>
      <c r="O508" s="189">
        <f t="shared" si="52"/>
        <v>0</v>
      </c>
    </row>
    <row r="509" spans="1:15" ht="12.75" customHeight="1" x14ac:dyDescent="0.25">
      <c r="A509" s="188">
        <v>190</v>
      </c>
      <c r="B509" s="55"/>
      <c r="C509" s="366" t="s">
        <v>345</v>
      </c>
      <c r="D509" s="367"/>
      <c r="E509" s="367"/>
      <c r="F509" s="367"/>
      <c r="G509" s="368"/>
      <c r="H509" s="56" t="s">
        <v>134</v>
      </c>
      <c r="I509" s="231">
        <v>32</v>
      </c>
      <c r="J509" s="289"/>
      <c r="K509" s="37"/>
      <c r="L509" s="37"/>
      <c r="M509" s="37">
        <f t="shared" si="54"/>
        <v>0</v>
      </c>
      <c r="N509" s="37"/>
      <c r="O509" s="189">
        <f t="shared" si="52"/>
        <v>0</v>
      </c>
    </row>
    <row r="510" spans="1:15" ht="12.75" customHeight="1" x14ac:dyDescent="0.25">
      <c r="A510" s="188">
        <v>191</v>
      </c>
      <c r="B510" s="55"/>
      <c r="C510" s="366" t="s">
        <v>346</v>
      </c>
      <c r="D510" s="367"/>
      <c r="E510" s="367"/>
      <c r="F510" s="367"/>
      <c r="G510" s="368"/>
      <c r="H510" s="56" t="s">
        <v>37</v>
      </c>
      <c r="I510" s="231">
        <v>128</v>
      </c>
      <c r="J510" s="291"/>
      <c r="K510" s="73"/>
      <c r="L510" s="73"/>
      <c r="M510" s="37">
        <f t="shared" si="54"/>
        <v>0</v>
      </c>
      <c r="N510" s="37"/>
      <c r="O510" s="189">
        <f t="shared" si="52"/>
        <v>0</v>
      </c>
    </row>
    <row r="511" spans="1:15" ht="12.75" customHeight="1" x14ac:dyDescent="0.25">
      <c r="A511" s="188">
        <v>192</v>
      </c>
      <c r="B511" s="55"/>
      <c r="C511" s="366" t="s">
        <v>347</v>
      </c>
      <c r="D511" s="367"/>
      <c r="E511" s="367"/>
      <c r="F511" s="367"/>
      <c r="G511" s="368"/>
      <c r="H511" s="56" t="s">
        <v>37</v>
      </c>
      <c r="I511" s="231">
        <v>128</v>
      </c>
      <c r="J511" s="291"/>
      <c r="K511" s="73"/>
      <c r="L511" s="73"/>
      <c r="M511" s="37">
        <f t="shared" si="54"/>
        <v>0</v>
      </c>
      <c r="N511" s="37"/>
      <c r="O511" s="189">
        <f t="shared" si="52"/>
        <v>0</v>
      </c>
    </row>
    <row r="512" spans="1:15" ht="12.75" customHeight="1" x14ac:dyDescent="0.25">
      <c r="A512" s="270" t="s">
        <v>267</v>
      </c>
      <c r="B512" s="277"/>
      <c r="C512" s="277"/>
      <c r="D512" s="277"/>
      <c r="E512" s="277"/>
      <c r="F512" s="277"/>
      <c r="G512" s="277"/>
      <c r="H512" s="278"/>
      <c r="I512" s="279"/>
      <c r="J512" s="280"/>
      <c r="K512" s="281"/>
      <c r="L512" s="281"/>
      <c r="M512" s="281"/>
      <c r="N512" s="281"/>
      <c r="O512" s="282"/>
    </row>
    <row r="513" spans="1:15" ht="43.5" customHeight="1" x14ac:dyDescent="0.25">
      <c r="A513" s="179">
        <v>193</v>
      </c>
      <c r="B513" s="33"/>
      <c r="C513" s="391" t="s">
        <v>268</v>
      </c>
      <c r="D513" s="392"/>
      <c r="E513" s="392"/>
      <c r="F513" s="392"/>
      <c r="G513" s="393"/>
      <c r="H513" s="34" t="s">
        <v>269</v>
      </c>
      <c r="I513" s="228">
        <v>4.7</v>
      </c>
      <c r="J513" s="36"/>
      <c r="K513" s="37"/>
      <c r="L513" s="37"/>
      <c r="M513" s="37"/>
      <c r="N513" s="37"/>
      <c r="O513" s="180"/>
    </row>
    <row r="514" spans="1:15" ht="12" customHeight="1" x14ac:dyDescent="0.2">
      <c r="A514" s="181"/>
      <c r="B514" s="39"/>
      <c r="C514" s="385" t="s">
        <v>23</v>
      </c>
      <c r="D514" s="386"/>
      <c r="E514" s="386"/>
      <c r="F514" s="386"/>
      <c r="G514" s="387"/>
      <c r="H514" s="40"/>
      <c r="I514" s="229"/>
      <c r="J514" s="42"/>
      <c r="K514" s="43"/>
      <c r="L514" s="43"/>
      <c r="M514" s="43"/>
      <c r="N514" s="43"/>
      <c r="O514" s="182"/>
    </row>
    <row r="515" spans="1:15" ht="11.25" customHeight="1" x14ac:dyDescent="0.2">
      <c r="A515" s="183" t="s">
        <v>348</v>
      </c>
      <c r="B515" s="39"/>
      <c r="C515" s="381" t="s">
        <v>14</v>
      </c>
      <c r="D515" s="382"/>
      <c r="E515" s="382"/>
      <c r="F515" s="382"/>
      <c r="G515" s="383"/>
      <c r="H515" s="40"/>
      <c r="I515" s="229"/>
      <c r="J515" s="45"/>
      <c r="K515" s="43"/>
      <c r="L515" s="43"/>
      <c r="M515" s="43"/>
      <c r="N515" s="43"/>
      <c r="O515" s="184"/>
    </row>
    <row r="516" spans="1:15" ht="11.25" customHeight="1" x14ac:dyDescent="0.2">
      <c r="A516" s="181"/>
      <c r="B516" s="39"/>
      <c r="C516" s="385" t="s">
        <v>25</v>
      </c>
      <c r="D516" s="386"/>
      <c r="E516" s="386"/>
      <c r="F516" s="386"/>
      <c r="G516" s="387"/>
      <c r="H516" s="40"/>
      <c r="I516" s="229"/>
      <c r="J516" s="45"/>
      <c r="K516" s="43"/>
      <c r="L516" s="43"/>
      <c r="M516" s="43"/>
      <c r="N516" s="43"/>
      <c r="O516" s="185"/>
    </row>
    <row r="517" spans="1:15" ht="27.75" customHeight="1" x14ac:dyDescent="0.25">
      <c r="A517" s="183" t="s">
        <v>349</v>
      </c>
      <c r="B517" s="46"/>
      <c r="C517" s="378" t="s">
        <v>350</v>
      </c>
      <c r="D517" s="379"/>
      <c r="E517" s="379"/>
      <c r="F517" s="379"/>
      <c r="G517" s="380"/>
      <c r="H517" s="47" t="s">
        <v>27</v>
      </c>
      <c r="I517" s="230">
        <v>733.2</v>
      </c>
      <c r="J517" s="287"/>
      <c r="K517" s="43">
        <f>I517*J517</f>
        <v>0</v>
      </c>
      <c r="L517" s="43"/>
      <c r="M517" s="43"/>
      <c r="N517" s="43"/>
      <c r="O517" s="187">
        <f>SUM(K517:N517)</f>
        <v>0</v>
      </c>
    </row>
    <row r="518" spans="1:15" ht="11.25" customHeight="1" x14ac:dyDescent="0.2">
      <c r="A518" s="183" t="s">
        <v>351</v>
      </c>
      <c r="B518" s="39"/>
      <c r="C518" s="381" t="s">
        <v>15</v>
      </c>
      <c r="D518" s="382"/>
      <c r="E518" s="382"/>
      <c r="F518" s="382"/>
      <c r="G518" s="383"/>
      <c r="H518" s="40"/>
      <c r="I518" s="229"/>
      <c r="J518" s="45"/>
      <c r="K518" s="43"/>
      <c r="L518" s="43"/>
      <c r="M518" s="43"/>
      <c r="N518" s="43"/>
      <c r="O518" s="184"/>
    </row>
    <row r="519" spans="1:15" ht="12" customHeight="1" x14ac:dyDescent="0.2">
      <c r="A519" s="181"/>
      <c r="B519" s="39"/>
      <c r="C519" s="385" t="s">
        <v>29</v>
      </c>
      <c r="D519" s="386"/>
      <c r="E519" s="386"/>
      <c r="F519" s="386"/>
      <c r="G519" s="387"/>
      <c r="H519" s="40"/>
      <c r="I519" s="229"/>
      <c r="J519" s="45"/>
      <c r="K519" s="43"/>
      <c r="L519" s="43"/>
      <c r="M519" s="43"/>
      <c r="N519" s="43"/>
      <c r="O519" s="185"/>
    </row>
    <row r="520" spans="1:15" ht="11.25" customHeight="1" x14ac:dyDescent="0.25">
      <c r="A520" s="183" t="s">
        <v>352</v>
      </c>
      <c r="B520" s="49"/>
      <c r="C520" s="378" t="s">
        <v>275</v>
      </c>
      <c r="D520" s="379"/>
      <c r="E520" s="379"/>
      <c r="F520" s="379"/>
      <c r="G520" s="380"/>
      <c r="H520" s="47" t="s">
        <v>31</v>
      </c>
      <c r="I520" s="230">
        <v>1.222</v>
      </c>
      <c r="J520" s="288"/>
      <c r="K520" s="52"/>
      <c r="L520" s="43">
        <f>I520*J520</f>
        <v>0</v>
      </c>
      <c r="M520" s="43"/>
      <c r="N520" s="43"/>
      <c r="O520" s="187">
        <f t="shared" ref="O520:O528" si="55">SUM(K520:N520)</f>
        <v>0</v>
      </c>
    </row>
    <row r="521" spans="1:15" ht="29.25" customHeight="1" x14ac:dyDescent="0.25">
      <c r="A521" s="183" t="s">
        <v>353</v>
      </c>
      <c r="B521" s="49"/>
      <c r="C521" s="384" t="s">
        <v>1038</v>
      </c>
      <c r="D521" s="376"/>
      <c r="E521" s="376"/>
      <c r="F521" s="376"/>
      <c r="G521" s="377"/>
      <c r="H521" s="47" t="s">
        <v>31</v>
      </c>
      <c r="I521" s="230">
        <v>3.0550000000000002</v>
      </c>
      <c r="J521" s="287"/>
      <c r="K521" s="43"/>
      <c r="L521" s="43">
        <f t="shared" ref="L521:L528" si="56">I521*J521</f>
        <v>0</v>
      </c>
      <c r="M521" s="43"/>
      <c r="N521" s="43"/>
      <c r="O521" s="187">
        <f t="shared" si="55"/>
        <v>0</v>
      </c>
    </row>
    <row r="522" spans="1:15" ht="12" customHeight="1" x14ac:dyDescent="0.25">
      <c r="A522" s="183" t="s">
        <v>354</v>
      </c>
      <c r="B522" s="46"/>
      <c r="C522" s="378" t="s">
        <v>278</v>
      </c>
      <c r="D522" s="379"/>
      <c r="E522" s="379"/>
      <c r="F522" s="379"/>
      <c r="G522" s="380"/>
      <c r="H522" s="47" t="s">
        <v>31</v>
      </c>
      <c r="I522" s="230">
        <v>1.5275000000000001</v>
      </c>
      <c r="J522" s="288"/>
      <c r="K522" s="52"/>
      <c r="L522" s="43">
        <f t="shared" si="56"/>
        <v>0</v>
      </c>
      <c r="M522" s="43"/>
      <c r="N522" s="43"/>
      <c r="O522" s="187">
        <f t="shared" si="55"/>
        <v>0</v>
      </c>
    </row>
    <row r="523" spans="1:15" ht="11.25" customHeight="1" x14ac:dyDescent="0.25">
      <c r="A523" s="183" t="s">
        <v>355</v>
      </c>
      <c r="B523" s="46"/>
      <c r="C523" s="378" t="s">
        <v>280</v>
      </c>
      <c r="D523" s="379"/>
      <c r="E523" s="379"/>
      <c r="F523" s="379"/>
      <c r="G523" s="380"/>
      <c r="H523" s="47" t="s">
        <v>31</v>
      </c>
      <c r="I523" s="230">
        <v>8.3706999999999994</v>
      </c>
      <c r="J523" s="288"/>
      <c r="K523" s="52"/>
      <c r="L523" s="43">
        <f t="shared" si="56"/>
        <v>0</v>
      </c>
      <c r="M523" s="43"/>
      <c r="N523" s="43"/>
      <c r="O523" s="187">
        <f t="shared" si="55"/>
        <v>0</v>
      </c>
    </row>
    <row r="524" spans="1:15" ht="12" customHeight="1" x14ac:dyDescent="0.25">
      <c r="A524" s="183" t="s">
        <v>356</v>
      </c>
      <c r="B524" s="46"/>
      <c r="C524" s="378" t="s">
        <v>282</v>
      </c>
      <c r="D524" s="379"/>
      <c r="E524" s="379"/>
      <c r="F524" s="379"/>
      <c r="G524" s="380"/>
      <c r="H524" s="47" t="s">
        <v>31</v>
      </c>
      <c r="I524" s="230">
        <v>14.664</v>
      </c>
      <c r="J524" s="288"/>
      <c r="K524" s="52"/>
      <c r="L524" s="43">
        <f t="shared" si="56"/>
        <v>0</v>
      </c>
      <c r="M524" s="43"/>
      <c r="N524" s="43"/>
      <c r="O524" s="187">
        <f t="shared" si="55"/>
        <v>0</v>
      </c>
    </row>
    <row r="525" spans="1:15" ht="11.25" customHeight="1" x14ac:dyDescent="0.25">
      <c r="A525" s="183" t="s">
        <v>357</v>
      </c>
      <c r="B525" s="46"/>
      <c r="C525" s="378" t="s">
        <v>284</v>
      </c>
      <c r="D525" s="379"/>
      <c r="E525" s="379"/>
      <c r="F525" s="379"/>
      <c r="G525" s="380"/>
      <c r="H525" s="47" t="s">
        <v>31</v>
      </c>
      <c r="I525" s="230">
        <v>12.22</v>
      </c>
      <c r="J525" s="287"/>
      <c r="K525" s="43"/>
      <c r="L525" s="43">
        <f t="shared" si="56"/>
        <v>0</v>
      </c>
      <c r="M525" s="43"/>
      <c r="N525" s="43"/>
      <c r="O525" s="187">
        <f t="shared" si="55"/>
        <v>0</v>
      </c>
    </row>
    <row r="526" spans="1:15" ht="12" customHeight="1" x14ac:dyDescent="0.25">
      <c r="A526" s="183" t="s">
        <v>358</v>
      </c>
      <c r="B526" s="46"/>
      <c r="C526" s="378" t="s">
        <v>41</v>
      </c>
      <c r="D526" s="379"/>
      <c r="E526" s="379"/>
      <c r="F526" s="379"/>
      <c r="G526" s="380"/>
      <c r="H526" s="47" t="s">
        <v>31</v>
      </c>
      <c r="I526" s="230">
        <v>138.39150000000001</v>
      </c>
      <c r="J526" s="288"/>
      <c r="K526" s="52"/>
      <c r="L526" s="43">
        <f t="shared" si="56"/>
        <v>0</v>
      </c>
      <c r="M526" s="43"/>
      <c r="N526" s="43"/>
      <c r="O526" s="187">
        <f t="shared" si="55"/>
        <v>0</v>
      </c>
    </row>
    <row r="527" spans="1:15" ht="11.25" customHeight="1" x14ac:dyDescent="0.25">
      <c r="A527" s="183" t="s">
        <v>359</v>
      </c>
      <c r="B527" s="46"/>
      <c r="C527" s="378" t="s">
        <v>287</v>
      </c>
      <c r="D527" s="379"/>
      <c r="E527" s="379"/>
      <c r="F527" s="379"/>
      <c r="G527" s="380"/>
      <c r="H527" s="47" t="s">
        <v>31</v>
      </c>
      <c r="I527" s="230">
        <v>3.0550000000000002</v>
      </c>
      <c r="J527" s="287"/>
      <c r="K527" s="43"/>
      <c r="L527" s="43">
        <f t="shared" si="56"/>
        <v>0</v>
      </c>
      <c r="M527" s="43"/>
      <c r="N527" s="43"/>
      <c r="O527" s="187">
        <f t="shared" si="55"/>
        <v>0</v>
      </c>
    </row>
    <row r="528" spans="1:15" ht="11.25" customHeight="1" x14ac:dyDescent="0.25">
      <c r="A528" s="183" t="s">
        <v>360</v>
      </c>
      <c r="B528" s="46"/>
      <c r="C528" s="378" t="s">
        <v>289</v>
      </c>
      <c r="D528" s="379"/>
      <c r="E528" s="379"/>
      <c r="F528" s="379"/>
      <c r="G528" s="380"/>
      <c r="H528" s="47" t="s">
        <v>31</v>
      </c>
      <c r="I528" s="230">
        <v>9.1649999999999991</v>
      </c>
      <c r="J528" s="288"/>
      <c r="K528" s="52"/>
      <c r="L528" s="43">
        <f t="shared" si="56"/>
        <v>0</v>
      </c>
      <c r="M528" s="43"/>
      <c r="N528" s="43"/>
      <c r="O528" s="187">
        <f t="shared" si="55"/>
        <v>0</v>
      </c>
    </row>
    <row r="529" spans="1:15" ht="11.25" customHeight="1" x14ac:dyDescent="0.2">
      <c r="A529" s="183" t="s">
        <v>361</v>
      </c>
      <c r="B529" s="39"/>
      <c r="C529" s="381" t="s">
        <v>16</v>
      </c>
      <c r="D529" s="382"/>
      <c r="E529" s="382"/>
      <c r="F529" s="382"/>
      <c r="G529" s="383"/>
      <c r="H529" s="40"/>
      <c r="I529" s="229"/>
      <c r="J529" s="45"/>
      <c r="K529" s="43"/>
      <c r="L529" s="43"/>
      <c r="M529" s="43"/>
      <c r="N529" s="43"/>
      <c r="O529" s="184"/>
    </row>
    <row r="530" spans="1:15" ht="12.95" customHeight="1" x14ac:dyDescent="0.25">
      <c r="A530" s="183" t="s">
        <v>362</v>
      </c>
      <c r="B530" s="46"/>
      <c r="C530" s="378" t="s">
        <v>43</v>
      </c>
      <c r="D530" s="379"/>
      <c r="E530" s="379"/>
      <c r="F530" s="379"/>
      <c r="G530" s="380"/>
      <c r="H530" s="40" t="s">
        <v>44</v>
      </c>
      <c r="I530" s="230">
        <v>4.2300000000000004</v>
      </c>
      <c r="J530" s="288"/>
      <c r="K530" s="52"/>
      <c r="L530" s="52"/>
      <c r="M530" s="52">
        <f>I530*J530</f>
        <v>0</v>
      </c>
      <c r="N530" s="52"/>
      <c r="O530" s="187">
        <f>SUM(K530:N530)</f>
        <v>0</v>
      </c>
    </row>
    <row r="531" spans="1:15" ht="11.25" customHeight="1" x14ac:dyDescent="0.25">
      <c r="A531" s="183" t="s">
        <v>363</v>
      </c>
      <c r="B531" s="46"/>
      <c r="C531" s="378" t="s">
        <v>45</v>
      </c>
      <c r="D531" s="379"/>
      <c r="E531" s="379"/>
      <c r="F531" s="379"/>
      <c r="G531" s="380"/>
      <c r="H531" s="47" t="s">
        <v>35</v>
      </c>
      <c r="I531" s="230">
        <v>0.94</v>
      </c>
      <c r="J531" s="288"/>
      <c r="K531" s="52"/>
      <c r="L531" s="52"/>
      <c r="M531" s="52">
        <f t="shared" ref="M531:M532" si="57">I531*J531</f>
        <v>0</v>
      </c>
      <c r="N531" s="52"/>
      <c r="O531" s="187">
        <f>SUM(K531:N531)</f>
        <v>0</v>
      </c>
    </row>
    <row r="532" spans="1:15" ht="11.25" customHeight="1" x14ac:dyDescent="0.25">
      <c r="A532" s="183" t="s">
        <v>364</v>
      </c>
      <c r="B532" s="46"/>
      <c r="C532" s="378" t="s">
        <v>294</v>
      </c>
      <c r="D532" s="379"/>
      <c r="E532" s="379"/>
      <c r="F532" s="379"/>
      <c r="G532" s="380"/>
      <c r="H532" s="47" t="s">
        <v>47</v>
      </c>
      <c r="I532" s="230">
        <v>8.4129999999999996E-2</v>
      </c>
      <c r="J532" s="287"/>
      <c r="K532" s="43"/>
      <c r="L532" s="43"/>
      <c r="M532" s="52">
        <f t="shared" si="57"/>
        <v>0</v>
      </c>
      <c r="N532" s="52"/>
      <c r="O532" s="187">
        <f>SUM(K532:N532)</f>
        <v>0</v>
      </c>
    </row>
    <row r="533" spans="1:15" ht="29.1" customHeight="1" x14ac:dyDescent="0.25">
      <c r="A533" s="179">
        <v>194</v>
      </c>
      <c r="B533" s="33"/>
      <c r="C533" s="388" t="s">
        <v>295</v>
      </c>
      <c r="D533" s="389"/>
      <c r="E533" s="389"/>
      <c r="F533" s="389"/>
      <c r="G533" s="390"/>
      <c r="H533" s="34" t="s">
        <v>269</v>
      </c>
      <c r="I533" s="228">
        <v>4.7</v>
      </c>
      <c r="J533" s="36"/>
      <c r="K533" s="37"/>
      <c r="L533" s="37"/>
      <c r="M533" s="37"/>
      <c r="N533" s="37"/>
      <c r="O533" s="180"/>
    </row>
    <row r="534" spans="1:15" ht="12" customHeight="1" x14ac:dyDescent="0.2">
      <c r="A534" s="181"/>
      <c r="B534" s="39"/>
      <c r="C534" s="385" t="s">
        <v>23</v>
      </c>
      <c r="D534" s="386"/>
      <c r="E534" s="386"/>
      <c r="F534" s="386"/>
      <c r="G534" s="387"/>
      <c r="H534" s="40"/>
      <c r="I534" s="229"/>
      <c r="J534" s="42"/>
      <c r="K534" s="43"/>
      <c r="L534" s="43"/>
      <c r="M534" s="43"/>
      <c r="N534" s="43"/>
      <c r="O534" s="182"/>
    </row>
    <row r="535" spans="1:15" ht="11.25" customHeight="1" x14ac:dyDescent="0.2">
      <c r="A535" s="183" t="s">
        <v>365</v>
      </c>
      <c r="B535" s="39"/>
      <c r="C535" s="381" t="s">
        <v>14</v>
      </c>
      <c r="D535" s="382"/>
      <c r="E535" s="382"/>
      <c r="F535" s="382"/>
      <c r="G535" s="383"/>
      <c r="H535" s="40"/>
      <c r="I535" s="229"/>
      <c r="J535" s="45"/>
      <c r="K535" s="43"/>
      <c r="L535" s="43"/>
      <c r="M535" s="43"/>
      <c r="N535" s="43"/>
      <c r="O535" s="184"/>
    </row>
    <row r="536" spans="1:15" ht="12" customHeight="1" x14ac:dyDescent="0.2">
      <c r="A536" s="181"/>
      <c r="B536" s="39"/>
      <c r="C536" s="385" t="s">
        <v>25</v>
      </c>
      <c r="D536" s="386"/>
      <c r="E536" s="386"/>
      <c r="F536" s="386"/>
      <c r="G536" s="387"/>
      <c r="H536" s="40"/>
      <c r="I536" s="229"/>
      <c r="J536" s="45"/>
      <c r="K536" s="43"/>
      <c r="L536" s="43"/>
      <c r="M536" s="43"/>
      <c r="N536" s="43"/>
      <c r="O536" s="185"/>
    </row>
    <row r="537" spans="1:15" ht="28.5" customHeight="1" x14ac:dyDescent="0.25">
      <c r="A537" s="183" t="s">
        <v>366</v>
      </c>
      <c r="B537" s="46"/>
      <c r="C537" s="384" t="s">
        <v>1041</v>
      </c>
      <c r="D537" s="376"/>
      <c r="E537" s="376"/>
      <c r="F537" s="376"/>
      <c r="G537" s="377"/>
      <c r="H537" s="47" t="s">
        <v>27</v>
      </c>
      <c r="I537" s="230">
        <v>219.34899999999999</v>
      </c>
      <c r="J537" s="287"/>
      <c r="K537" s="43">
        <f>I537*J537</f>
        <v>0</v>
      </c>
      <c r="L537" s="43"/>
      <c r="M537" s="43"/>
      <c r="N537" s="43"/>
      <c r="O537" s="187">
        <f>SUM(K537:N537)</f>
        <v>0</v>
      </c>
    </row>
    <row r="538" spans="1:15" ht="11.25" customHeight="1" x14ac:dyDescent="0.2">
      <c r="A538" s="183" t="s">
        <v>367</v>
      </c>
      <c r="B538" s="39"/>
      <c r="C538" s="381" t="s">
        <v>15</v>
      </c>
      <c r="D538" s="382"/>
      <c r="E538" s="382"/>
      <c r="F538" s="382"/>
      <c r="G538" s="383"/>
      <c r="H538" s="40"/>
      <c r="I538" s="229"/>
      <c r="J538" s="45"/>
      <c r="K538" s="43"/>
      <c r="L538" s="43"/>
      <c r="M538" s="43"/>
      <c r="N538" s="43"/>
      <c r="O538" s="184"/>
    </row>
    <row r="539" spans="1:15" ht="12" customHeight="1" x14ac:dyDescent="0.2">
      <c r="A539" s="181"/>
      <c r="B539" s="39"/>
      <c r="C539" s="385" t="s">
        <v>29</v>
      </c>
      <c r="D539" s="386"/>
      <c r="E539" s="386"/>
      <c r="F539" s="386"/>
      <c r="G539" s="387"/>
      <c r="H539" s="40"/>
      <c r="I539" s="229"/>
      <c r="J539" s="45"/>
      <c r="K539" s="43"/>
      <c r="L539" s="43"/>
      <c r="M539" s="43"/>
      <c r="N539" s="43"/>
      <c r="O539" s="185"/>
    </row>
    <row r="540" spans="1:15" ht="21" customHeight="1" x14ac:dyDescent="0.25">
      <c r="A540" s="183" t="s">
        <v>368</v>
      </c>
      <c r="B540" s="46"/>
      <c r="C540" s="378" t="s">
        <v>300</v>
      </c>
      <c r="D540" s="379"/>
      <c r="E540" s="379"/>
      <c r="F540" s="379"/>
      <c r="G540" s="380"/>
      <c r="H540" s="47" t="s">
        <v>31</v>
      </c>
      <c r="I540" s="230">
        <v>37.637599999999999</v>
      </c>
      <c r="J540" s="288"/>
      <c r="K540" s="52"/>
      <c r="L540" s="43">
        <f t="shared" ref="L540:L547" si="58">I540*J540</f>
        <v>0</v>
      </c>
      <c r="M540" s="43"/>
      <c r="N540" s="43"/>
      <c r="O540" s="187">
        <f t="shared" ref="O540:O547" si="59">SUM(K540:N540)</f>
        <v>0</v>
      </c>
    </row>
    <row r="541" spans="1:15" ht="12" customHeight="1" x14ac:dyDescent="0.25">
      <c r="A541" s="183" t="s">
        <v>369</v>
      </c>
      <c r="B541" s="46"/>
      <c r="C541" s="378" t="s">
        <v>302</v>
      </c>
      <c r="D541" s="379"/>
      <c r="E541" s="379"/>
      <c r="F541" s="379"/>
      <c r="G541" s="380"/>
      <c r="H541" s="47" t="s">
        <v>31</v>
      </c>
      <c r="I541" s="230">
        <v>19.3687</v>
      </c>
      <c r="J541" s="288"/>
      <c r="K541" s="52"/>
      <c r="L541" s="43">
        <f t="shared" si="58"/>
        <v>0</v>
      </c>
      <c r="M541" s="43"/>
      <c r="N541" s="43"/>
      <c r="O541" s="187">
        <f t="shared" si="59"/>
        <v>0</v>
      </c>
    </row>
    <row r="542" spans="1:15" ht="11.25" customHeight="1" x14ac:dyDescent="0.25">
      <c r="A542" s="183" t="s">
        <v>370</v>
      </c>
      <c r="B542" s="46"/>
      <c r="C542" s="378" t="s">
        <v>304</v>
      </c>
      <c r="D542" s="379"/>
      <c r="E542" s="379"/>
      <c r="F542" s="379"/>
      <c r="G542" s="380"/>
      <c r="H542" s="47" t="s">
        <v>31</v>
      </c>
      <c r="I542" s="230">
        <v>0.53768000000000005</v>
      </c>
      <c r="J542" s="287"/>
      <c r="K542" s="43"/>
      <c r="L542" s="43">
        <f t="shared" si="58"/>
        <v>0</v>
      </c>
      <c r="M542" s="43"/>
      <c r="N542" s="43"/>
      <c r="O542" s="187">
        <f t="shared" si="59"/>
        <v>0</v>
      </c>
    </row>
    <row r="543" spans="1:15" ht="14.25" customHeight="1" x14ac:dyDescent="0.25">
      <c r="A543" s="183" t="s">
        <v>371</v>
      </c>
      <c r="B543" s="46"/>
      <c r="C543" s="378" t="s">
        <v>278</v>
      </c>
      <c r="D543" s="379"/>
      <c r="E543" s="379"/>
      <c r="F543" s="379"/>
      <c r="G543" s="380"/>
      <c r="H543" s="47" t="s">
        <v>31</v>
      </c>
      <c r="I543" s="230">
        <v>1.7719</v>
      </c>
      <c r="J543" s="288"/>
      <c r="K543" s="52"/>
      <c r="L543" s="43">
        <f t="shared" si="58"/>
        <v>0</v>
      </c>
      <c r="M543" s="43"/>
      <c r="N543" s="43"/>
      <c r="O543" s="187">
        <f t="shared" si="59"/>
        <v>0</v>
      </c>
    </row>
    <row r="544" spans="1:15" ht="27" customHeight="1" x14ac:dyDescent="0.25">
      <c r="A544" s="183" t="s">
        <v>372</v>
      </c>
      <c r="B544" s="46"/>
      <c r="C544" s="384" t="s">
        <v>1037</v>
      </c>
      <c r="D544" s="376"/>
      <c r="E544" s="376"/>
      <c r="F544" s="376"/>
      <c r="G544" s="377"/>
      <c r="H544" s="47" t="s">
        <v>31</v>
      </c>
      <c r="I544" s="230">
        <v>2.0773999999999999</v>
      </c>
      <c r="J544" s="288"/>
      <c r="K544" s="52"/>
      <c r="L544" s="43">
        <f t="shared" si="58"/>
        <v>0</v>
      </c>
      <c r="M544" s="43"/>
      <c r="N544" s="43"/>
      <c r="O544" s="187">
        <f t="shared" si="59"/>
        <v>0</v>
      </c>
    </row>
    <row r="545" spans="1:15" ht="12" customHeight="1" x14ac:dyDescent="0.25">
      <c r="A545" s="183" t="s">
        <v>373</v>
      </c>
      <c r="B545" s="46"/>
      <c r="C545" s="378" t="s">
        <v>308</v>
      </c>
      <c r="D545" s="379"/>
      <c r="E545" s="379"/>
      <c r="F545" s="379"/>
      <c r="G545" s="380"/>
      <c r="H545" s="47" t="s">
        <v>31</v>
      </c>
      <c r="I545" s="230">
        <v>25.234300000000001</v>
      </c>
      <c r="J545" s="287"/>
      <c r="K545" s="43"/>
      <c r="L545" s="43">
        <f t="shared" si="58"/>
        <v>0</v>
      </c>
      <c r="M545" s="43"/>
      <c r="N545" s="43"/>
      <c r="O545" s="187">
        <f t="shared" si="59"/>
        <v>0</v>
      </c>
    </row>
    <row r="546" spans="1:15" ht="12" customHeight="1" x14ac:dyDescent="0.25">
      <c r="A546" s="183" t="s">
        <v>374</v>
      </c>
      <c r="B546" s="46"/>
      <c r="C546" s="378" t="s">
        <v>32</v>
      </c>
      <c r="D546" s="379"/>
      <c r="E546" s="379"/>
      <c r="F546" s="379"/>
      <c r="G546" s="380"/>
      <c r="H546" s="47" t="s">
        <v>31</v>
      </c>
      <c r="I546" s="230">
        <v>1.1609</v>
      </c>
      <c r="J546" s="287"/>
      <c r="K546" s="43"/>
      <c r="L546" s="43">
        <f t="shared" si="58"/>
        <v>0</v>
      </c>
      <c r="M546" s="43"/>
      <c r="N546" s="43"/>
      <c r="O546" s="187">
        <f t="shared" si="59"/>
        <v>0</v>
      </c>
    </row>
    <row r="547" spans="1:15" ht="11.25" customHeight="1" x14ac:dyDescent="0.25">
      <c r="A547" s="183" t="s">
        <v>375</v>
      </c>
      <c r="B547" s="46"/>
      <c r="C547" s="378" t="s">
        <v>289</v>
      </c>
      <c r="D547" s="379"/>
      <c r="E547" s="379"/>
      <c r="F547" s="379"/>
      <c r="G547" s="380"/>
      <c r="H547" s="47" t="s">
        <v>31</v>
      </c>
      <c r="I547" s="230">
        <v>9.9593000000000007</v>
      </c>
      <c r="J547" s="288"/>
      <c r="K547" s="52"/>
      <c r="L547" s="43">
        <f t="shared" si="58"/>
        <v>0</v>
      </c>
      <c r="M547" s="43"/>
      <c r="N547" s="43"/>
      <c r="O547" s="187">
        <f t="shared" si="59"/>
        <v>0</v>
      </c>
    </row>
    <row r="548" spans="1:15" ht="12" customHeight="1" x14ac:dyDescent="0.2">
      <c r="A548" s="183" t="s">
        <v>376</v>
      </c>
      <c r="B548" s="39"/>
      <c r="C548" s="381" t="s">
        <v>16</v>
      </c>
      <c r="D548" s="382"/>
      <c r="E548" s="382"/>
      <c r="F548" s="382"/>
      <c r="G548" s="383"/>
      <c r="H548" s="40"/>
      <c r="I548" s="229"/>
      <c r="J548" s="45"/>
      <c r="K548" s="43"/>
      <c r="L548" s="43"/>
      <c r="M548" s="43"/>
      <c r="N548" s="43"/>
      <c r="O548" s="184"/>
    </row>
    <row r="549" spans="1:15" ht="38.25" customHeight="1" x14ac:dyDescent="0.25">
      <c r="A549" s="183" t="s">
        <v>377</v>
      </c>
      <c r="B549" s="46"/>
      <c r="C549" s="378" t="s">
        <v>313</v>
      </c>
      <c r="D549" s="379"/>
      <c r="E549" s="379"/>
      <c r="F549" s="379"/>
      <c r="G549" s="380"/>
      <c r="H549" s="47" t="s">
        <v>314</v>
      </c>
      <c r="I549" s="230">
        <v>8.7889999999999996E-2</v>
      </c>
      <c r="J549" s="287"/>
      <c r="K549" s="43"/>
      <c r="L549" s="43"/>
      <c r="M549" s="52">
        <f>I549*J549</f>
        <v>0</v>
      </c>
      <c r="N549" s="52"/>
      <c r="O549" s="187">
        <f t="shared" ref="O549:O571" si="60">SUM(K549:N549)</f>
        <v>0</v>
      </c>
    </row>
    <row r="550" spans="1:15" ht="29.25" customHeight="1" x14ac:dyDescent="0.25">
      <c r="A550" s="183" t="s">
        <v>378</v>
      </c>
      <c r="B550" s="46"/>
      <c r="C550" s="384" t="s">
        <v>316</v>
      </c>
      <c r="D550" s="376"/>
      <c r="E550" s="376"/>
      <c r="F550" s="376"/>
      <c r="G550" s="377"/>
      <c r="H550" s="47" t="s">
        <v>47</v>
      </c>
      <c r="I550" s="230">
        <v>4.7000000000000002E-3</v>
      </c>
      <c r="J550" s="287"/>
      <c r="K550" s="43"/>
      <c r="L550" s="43"/>
      <c r="M550" s="52">
        <f t="shared" ref="M550:M561" si="61">I550*J550</f>
        <v>0</v>
      </c>
      <c r="N550" s="52"/>
      <c r="O550" s="187">
        <f t="shared" si="60"/>
        <v>0</v>
      </c>
    </row>
    <row r="551" spans="1:15" ht="27.75" customHeight="1" x14ac:dyDescent="0.25">
      <c r="A551" s="183" t="s">
        <v>379</v>
      </c>
      <c r="B551" s="49"/>
      <c r="C551" s="384" t="s">
        <v>380</v>
      </c>
      <c r="D551" s="376"/>
      <c r="E551" s="376"/>
      <c r="F551" s="376"/>
      <c r="G551" s="377"/>
      <c r="H551" s="40" t="s">
        <v>44</v>
      </c>
      <c r="I551" s="230">
        <v>4.8409999999999998E-3</v>
      </c>
      <c r="J551" s="287"/>
      <c r="K551" s="43"/>
      <c r="L551" s="43"/>
      <c r="M551" s="52">
        <f t="shared" si="61"/>
        <v>0</v>
      </c>
      <c r="N551" s="52"/>
      <c r="O551" s="187">
        <f t="shared" si="60"/>
        <v>0</v>
      </c>
    </row>
    <row r="552" spans="1:15" ht="11.25" customHeight="1" x14ac:dyDescent="0.25">
      <c r="A552" s="183" t="s">
        <v>381</v>
      </c>
      <c r="B552" s="49"/>
      <c r="C552" s="378" t="s">
        <v>320</v>
      </c>
      <c r="D552" s="379"/>
      <c r="E552" s="379"/>
      <c r="F552" s="379"/>
      <c r="G552" s="380"/>
      <c r="H552" s="47" t="s">
        <v>47</v>
      </c>
      <c r="I552" s="230">
        <v>4.9349999999999998E-2</v>
      </c>
      <c r="J552" s="287"/>
      <c r="K552" s="43"/>
      <c r="L552" s="43"/>
      <c r="M552" s="52">
        <f t="shared" si="61"/>
        <v>0</v>
      </c>
      <c r="N552" s="52"/>
      <c r="O552" s="187">
        <f t="shared" si="60"/>
        <v>0</v>
      </c>
    </row>
    <row r="553" spans="1:15" ht="12" customHeight="1" x14ac:dyDescent="0.25">
      <c r="A553" s="183" t="s">
        <v>382</v>
      </c>
      <c r="B553" s="49"/>
      <c r="C553" s="378" t="s">
        <v>43</v>
      </c>
      <c r="D553" s="379"/>
      <c r="E553" s="379"/>
      <c r="F553" s="379"/>
      <c r="G553" s="380"/>
      <c r="H553" s="40" t="s">
        <v>44</v>
      </c>
      <c r="I553" s="230">
        <v>6.4390000000000001</v>
      </c>
      <c r="J553" s="288"/>
      <c r="K553" s="52"/>
      <c r="L553" s="52"/>
      <c r="M553" s="52">
        <f t="shared" si="61"/>
        <v>0</v>
      </c>
      <c r="N553" s="52"/>
      <c r="O553" s="187">
        <f t="shared" si="60"/>
        <v>0</v>
      </c>
    </row>
    <row r="554" spans="1:15" ht="11.25" customHeight="1" x14ac:dyDescent="0.25">
      <c r="A554" s="183" t="s">
        <v>383</v>
      </c>
      <c r="B554" s="49"/>
      <c r="C554" s="378" t="s">
        <v>45</v>
      </c>
      <c r="D554" s="379"/>
      <c r="E554" s="379"/>
      <c r="F554" s="379"/>
      <c r="G554" s="380"/>
      <c r="H554" s="47" t="s">
        <v>35</v>
      </c>
      <c r="I554" s="230">
        <v>1.927</v>
      </c>
      <c r="J554" s="288"/>
      <c r="K554" s="52"/>
      <c r="L554" s="52"/>
      <c r="M554" s="52">
        <f t="shared" si="61"/>
        <v>0</v>
      </c>
      <c r="N554" s="52"/>
      <c r="O554" s="187">
        <f t="shared" si="60"/>
        <v>0</v>
      </c>
    </row>
    <row r="555" spans="1:15" ht="12" customHeight="1" x14ac:dyDescent="0.25">
      <c r="A555" s="183" t="s">
        <v>384</v>
      </c>
      <c r="B555" s="49"/>
      <c r="C555" s="378" t="s">
        <v>324</v>
      </c>
      <c r="D555" s="379"/>
      <c r="E555" s="379"/>
      <c r="F555" s="379"/>
      <c r="G555" s="380"/>
      <c r="H555" s="47" t="s">
        <v>47</v>
      </c>
      <c r="I555" s="230">
        <v>1.457E-3</v>
      </c>
      <c r="J555" s="287"/>
      <c r="K555" s="43"/>
      <c r="L555" s="43"/>
      <c r="M555" s="52">
        <f t="shared" si="61"/>
        <v>0</v>
      </c>
      <c r="N555" s="52"/>
      <c r="O555" s="187">
        <f t="shared" si="60"/>
        <v>0</v>
      </c>
    </row>
    <row r="556" spans="1:15" ht="11.25" customHeight="1" x14ac:dyDescent="0.25">
      <c r="A556" s="183" t="s">
        <v>385</v>
      </c>
      <c r="B556" s="49"/>
      <c r="C556" s="378" t="s">
        <v>326</v>
      </c>
      <c r="D556" s="379"/>
      <c r="E556" s="379"/>
      <c r="F556" s="379"/>
      <c r="G556" s="380"/>
      <c r="H556" s="47" t="s">
        <v>47</v>
      </c>
      <c r="I556" s="230">
        <v>2.82E-3</v>
      </c>
      <c r="J556" s="287"/>
      <c r="K556" s="43"/>
      <c r="L556" s="43"/>
      <c r="M556" s="52">
        <f t="shared" si="61"/>
        <v>0</v>
      </c>
      <c r="N556" s="52"/>
      <c r="O556" s="187">
        <f t="shared" si="60"/>
        <v>0</v>
      </c>
    </row>
    <row r="557" spans="1:15" ht="12" customHeight="1" x14ac:dyDescent="0.25">
      <c r="A557" s="183" t="s">
        <v>386</v>
      </c>
      <c r="B557" s="49"/>
      <c r="C557" s="378" t="s">
        <v>328</v>
      </c>
      <c r="D557" s="379"/>
      <c r="E557" s="379"/>
      <c r="F557" s="379"/>
      <c r="G557" s="380"/>
      <c r="H557" s="47" t="s">
        <v>35</v>
      </c>
      <c r="I557" s="230">
        <v>18.8</v>
      </c>
      <c r="J557" s="287"/>
      <c r="K557" s="43"/>
      <c r="L557" s="43"/>
      <c r="M557" s="52">
        <f t="shared" si="61"/>
        <v>0</v>
      </c>
      <c r="N557" s="52"/>
      <c r="O557" s="187">
        <f t="shared" si="60"/>
        <v>0</v>
      </c>
    </row>
    <row r="558" spans="1:15" ht="27.75" customHeight="1" x14ac:dyDescent="0.25">
      <c r="A558" s="183" t="s">
        <v>387</v>
      </c>
      <c r="B558" s="49"/>
      <c r="C558" s="375" t="s">
        <v>388</v>
      </c>
      <c r="D558" s="376"/>
      <c r="E558" s="376"/>
      <c r="F558" s="376"/>
      <c r="G558" s="377"/>
      <c r="H558" s="47" t="s">
        <v>35</v>
      </c>
      <c r="I558" s="230">
        <v>0.14099999999999999</v>
      </c>
      <c r="J558" s="287"/>
      <c r="K558" s="43"/>
      <c r="L558" s="43"/>
      <c r="M558" s="52">
        <f t="shared" si="61"/>
        <v>0</v>
      </c>
      <c r="N558" s="52"/>
      <c r="O558" s="187">
        <f t="shared" si="60"/>
        <v>0</v>
      </c>
    </row>
    <row r="559" spans="1:15" ht="27" customHeight="1" x14ac:dyDescent="0.25">
      <c r="A559" s="183" t="s">
        <v>389</v>
      </c>
      <c r="B559" s="49"/>
      <c r="C559" s="375" t="s">
        <v>332</v>
      </c>
      <c r="D559" s="376"/>
      <c r="E559" s="376"/>
      <c r="F559" s="376"/>
      <c r="G559" s="377"/>
      <c r="H559" s="47" t="s">
        <v>47</v>
      </c>
      <c r="I559" s="230">
        <v>9.1179999999999994E-3</v>
      </c>
      <c r="J559" s="287"/>
      <c r="K559" s="43"/>
      <c r="L559" s="43"/>
      <c r="M559" s="52">
        <f t="shared" si="61"/>
        <v>0</v>
      </c>
      <c r="N559" s="52"/>
      <c r="O559" s="187">
        <f t="shared" si="60"/>
        <v>0</v>
      </c>
    </row>
    <row r="560" spans="1:15" ht="11.25" customHeight="1" x14ac:dyDescent="0.25">
      <c r="A560" s="183" t="s">
        <v>390</v>
      </c>
      <c r="B560" s="49"/>
      <c r="C560" s="378" t="s">
        <v>334</v>
      </c>
      <c r="D560" s="379"/>
      <c r="E560" s="379"/>
      <c r="F560" s="379"/>
      <c r="G560" s="380"/>
      <c r="H560" s="47" t="s">
        <v>35</v>
      </c>
      <c r="I560" s="230">
        <v>4.7E-2</v>
      </c>
      <c r="J560" s="288"/>
      <c r="K560" s="52"/>
      <c r="L560" s="52"/>
      <c r="M560" s="52">
        <f t="shared" si="61"/>
        <v>0</v>
      </c>
      <c r="N560" s="52"/>
      <c r="O560" s="187">
        <f t="shared" si="60"/>
        <v>0</v>
      </c>
    </row>
    <row r="561" spans="1:15" ht="11.25" customHeight="1" x14ac:dyDescent="0.25">
      <c r="A561" s="183" t="s">
        <v>391</v>
      </c>
      <c r="B561" s="49"/>
      <c r="C561" s="378" t="s">
        <v>336</v>
      </c>
      <c r="D561" s="379"/>
      <c r="E561" s="379"/>
      <c r="F561" s="379"/>
      <c r="G561" s="380"/>
      <c r="H561" s="47" t="s">
        <v>47</v>
      </c>
      <c r="I561" s="230">
        <v>4.6999999999999999E-4</v>
      </c>
      <c r="J561" s="287"/>
      <c r="K561" s="43"/>
      <c r="L561" s="43"/>
      <c r="M561" s="52">
        <f t="shared" si="61"/>
        <v>0</v>
      </c>
      <c r="N561" s="52"/>
      <c r="O561" s="187">
        <f t="shared" si="60"/>
        <v>0</v>
      </c>
    </row>
    <row r="562" spans="1:15" ht="12.75" customHeight="1" x14ac:dyDescent="0.25">
      <c r="A562" s="188">
        <v>195</v>
      </c>
      <c r="B562" s="55"/>
      <c r="C562" s="366" t="s">
        <v>337</v>
      </c>
      <c r="D562" s="367"/>
      <c r="E562" s="367"/>
      <c r="F562" s="367"/>
      <c r="G562" s="368"/>
      <c r="H562" s="56" t="s">
        <v>134</v>
      </c>
      <c r="I562" s="231">
        <v>91</v>
      </c>
      <c r="J562" s="289"/>
      <c r="K562" s="37"/>
      <c r="L562" s="37"/>
      <c r="M562" s="37">
        <f>I562*J562</f>
        <v>0</v>
      </c>
      <c r="N562" s="37"/>
      <c r="O562" s="189">
        <f t="shared" si="60"/>
        <v>0</v>
      </c>
    </row>
    <row r="563" spans="1:15" ht="12.75" customHeight="1" x14ac:dyDescent="0.25">
      <c r="A563" s="188">
        <v>196</v>
      </c>
      <c r="B563" s="55"/>
      <c r="C563" s="366" t="s">
        <v>338</v>
      </c>
      <c r="D563" s="367"/>
      <c r="E563" s="367"/>
      <c r="F563" s="367"/>
      <c r="G563" s="368"/>
      <c r="H563" s="56" t="s">
        <v>134</v>
      </c>
      <c r="I563" s="231">
        <v>22</v>
      </c>
      <c r="J563" s="289"/>
      <c r="K563" s="37"/>
      <c r="L563" s="37"/>
      <c r="M563" s="37">
        <f t="shared" ref="M563:M571" si="62">I563*J563</f>
        <v>0</v>
      </c>
      <c r="N563" s="37"/>
      <c r="O563" s="189">
        <f t="shared" si="60"/>
        <v>0</v>
      </c>
    </row>
    <row r="564" spans="1:15" ht="12.75" customHeight="1" x14ac:dyDescent="0.25">
      <c r="A564" s="188">
        <v>197</v>
      </c>
      <c r="B564" s="55"/>
      <c r="C564" s="366" t="s">
        <v>339</v>
      </c>
      <c r="D564" s="367"/>
      <c r="E564" s="367"/>
      <c r="F564" s="367"/>
      <c r="G564" s="368"/>
      <c r="H564" s="56" t="s">
        <v>134</v>
      </c>
      <c r="I564" s="231">
        <v>115</v>
      </c>
      <c r="J564" s="289"/>
      <c r="K564" s="37"/>
      <c r="L564" s="37"/>
      <c r="M564" s="37">
        <f t="shared" si="62"/>
        <v>0</v>
      </c>
      <c r="N564" s="37"/>
      <c r="O564" s="189">
        <f t="shared" si="60"/>
        <v>0</v>
      </c>
    </row>
    <row r="565" spans="1:15" ht="12.75" customHeight="1" x14ac:dyDescent="0.25">
      <c r="A565" s="188">
        <v>198</v>
      </c>
      <c r="B565" s="55"/>
      <c r="C565" s="366" t="s">
        <v>340</v>
      </c>
      <c r="D565" s="367"/>
      <c r="E565" s="367"/>
      <c r="F565" s="367"/>
      <c r="G565" s="368"/>
      <c r="H565" s="56" t="s">
        <v>134</v>
      </c>
      <c r="I565" s="231">
        <v>5</v>
      </c>
      <c r="J565" s="289"/>
      <c r="K565" s="37"/>
      <c r="L565" s="37"/>
      <c r="M565" s="37">
        <f t="shared" si="62"/>
        <v>0</v>
      </c>
      <c r="N565" s="37"/>
      <c r="O565" s="189">
        <f t="shared" si="60"/>
        <v>0</v>
      </c>
    </row>
    <row r="566" spans="1:15" ht="12.75" customHeight="1" x14ac:dyDescent="0.25">
      <c r="A566" s="188">
        <v>199</v>
      </c>
      <c r="B566" s="55"/>
      <c r="C566" s="366" t="s">
        <v>341</v>
      </c>
      <c r="D566" s="367"/>
      <c r="E566" s="367"/>
      <c r="F566" s="367"/>
      <c r="G566" s="368"/>
      <c r="H566" s="56" t="s">
        <v>134</v>
      </c>
      <c r="I566" s="231">
        <v>32</v>
      </c>
      <c r="J566" s="289"/>
      <c r="K566" s="37"/>
      <c r="L566" s="37"/>
      <c r="M566" s="37">
        <f t="shared" si="62"/>
        <v>0</v>
      </c>
      <c r="N566" s="37"/>
      <c r="O566" s="189">
        <f t="shared" si="60"/>
        <v>0</v>
      </c>
    </row>
    <row r="567" spans="1:15" ht="15" customHeight="1" x14ac:dyDescent="0.25">
      <c r="A567" s="188">
        <v>200</v>
      </c>
      <c r="B567" s="55"/>
      <c r="C567" s="366" t="s">
        <v>342</v>
      </c>
      <c r="D567" s="367"/>
      <c r="E567" s="367"/>
      <c r="F567" s="367"/>
      <c r="G567" s="368"/>
      <c r="H567" s="40" t="s">
        <v>343</v>
      </c>
      <c r="I567" s="231">
        <v>27</v>
      </c>
      <c r="J567" s="289"/>
      <c r="K567" s="37"/>
      <c r="L567" s="37"/>
      <c r="M567" s="37">
        <f t="shared" si="62"/>
        <v>0</v>
      </c>
      <c r="N567" s="37"/>
      <c r="O567" s="189">
        <f t="shared" si="60"/>
        <v>0</v>
      </c>
    </row>
    <row r="568" spans="1:15" ht="25.5" customHeight="1" x14ac:dyDescent="0.25">
      <c r="A568" s="188">
        <v>201</v>
      </c>
      <c r="B568" s="62"/>
      <c r="C568" s="366" t="s">
        <v>344</v>
      </c>
      <c r="D568" s="398"/>
      <c r="E568" s="398"/>
      <c r="F568" s="398"/>
      <c r="G568" s="399"/>
      <c r="H568" s="40" t="s">
        <v>343</v>
      </c>
      <c r="I568" s="231">
        <v>28</v>
      </c>
      <c r="J568" s="289"/>
      <c r="K568" s="37"/>
      <c r="L568" s="37"/>
      <c r="M568" s="37">
        <f t="shared" si="62"/>
        <v>0</v>
      </c>
      <c r="N568" s="37"/>
      <c r="O568" s="189">
        <f t="shared" si="60"/>
        <v>0</v>
      </c>
    </row>
    <row r="569" spans="1:15" ht="12.75" customHeight="1" x14ac:dyDescent="0.25">
      <c r="A569" s="188">
        <v>202</v>
      </c>
      <c r="B569" s="55"/>
      <c r="C569" s="366" t="s">
        <v>345</v>
      </c>
      <c r="D569" s="367"/>
      <c r="E569" s="367"/>
      <c r="F569" s="367"/>
      <c r="G569" s="368"/>
      <c r="H569" s="56" t="s">
        <v>134</v>
      </c>
      <c r="I569" s="231">
        <v>32</v>
      </c>
      <c r="J569" s="289"/>
      <c r="K569" s="37"/>
      <c r="L569" s="37"/>
      <c r="M569" s="37">
        <f t="shared" si="62"/>
        <v>0</v>
      </c>
      <c r="N569" s="37"/>
      <c r="O569" s="189">
        <f t="shared" si="60"/>
        <v>0</v>
      </c>
    </row>
    <row r="570" spans="1:15" ht="12.75" customHeight="1" x14ac:dyDescent="0.25">
      <c r="A570" s="188">
        <v>203</v>
      </c>
      <c r="B570" s="55"/>
      <c r="C570" s="366" t="s">
        <v>346</v>
      </c>
      <c r="D570" s="367"/>
      <c r="E570" s="367"/>
      <c r="F570" s="367"/>
      <c r="G570" s="368"/>
      <c r="H570" s="56" t="s">
        <v>37</v>
      </c>
      <c r="I570" s="231">
        <v>128</v>
      </c>
      <c r="J570" s="291"/>
      <c r="K570" s="73"/>
      <c r="L570" s="73"/>
      <c r="M570" s="37">
        <f t="shared" si="62"/>
        <v>0</v>
      </c>
      <c r="N570" s="37"/>
      <c r="O570" s="189">
        <f t="shared" si="60"/>
        <v>0</v>
      </c>
    </row>
    <row r="571" spans="1:15" ht="12.75" customHeight="1" x14ac:dyDescent="0.25">
      <c r="A571" s="188">
        <v>204</v>
      </c>
      <c r="B571" s="55"/>
      <c r="C571" s="366" t="s">
        <v>347</v>
      </c>
      <c r="D571" s="367"/>
      <c r="E571" s="367"/>
      <c r="F571" s="367"/>
      <c r="G571" s="368"/>
      <c r="H571" s="56" t="s">
        <v>37</v>
      </c>
      <c r="I571" s="231">
        <v>128</v>
      </c>
      <c r="J571" s="291"/>
      <c r="K571" s="73"/>
      <c r="L571" s="73"/>
      <c r="M571" s="37">
        <f t="shared" si="62"/>
        <v>0</v>
      </c>
      <c r="N571" s="37"/>
      <c r="O571" s="189">
        <f t="shared" si="60"/>
        <v>0</v>
      </c>
    </row>
    <row r="572" spans="1:15" ht="12.75" customHeight="1" x14ac:dyDescent="0.25">
      <c r="A572" s="270" t="s">
        <v>392</v>
      </c>
      <c r="B572" s="277"/>
      <c r="C572" s="277"/>
      <c r="D572" s="277"/>
      <c r="E572" s="277"/>
      <c r="F572" s="277"/>
      <c r="G572" s="277"/>
      <c r="H572" s="278"/>
      <c r="I572" s="279"/>
      <c r="J572" s="280"/>
      <c r="K572" s="281"/>
      <c r="L572" s="281"/>
      <c r="M572" s="281"/>
      <c r="N572" s="281"/>
      <c r="O572" s="282"/>
    </row>
    <row r="573" spans="1:15" ht="42.75" customHeight="1" x14ac:dyDescent="0.25">
      <c r="A573" s="179">
        <v>205</v>
      </c>
      <c r="B573" s="33"/>
      <c r="C573" s="391" t="s">
        <v>393</v>
      </c>
      <c r="D573" s="392"/>
      <c r="E573" s="392"/>
      <c r="F573" s="392"/>
      <c r="G573" s="393"/>
      <c r="H573" s="34" t="s">
        <v>269</v>
      </c>
      <c r="I573" s="228">
        <v>1.5</v>
      </c>
      <c r="J573" s="36"/>
      <c r="K573" s="37"/>
      <c r="L573" s="37"/>
      <c r="M573" s="37"/>
      <c r="N573" s="37"/>
      <c r="O573" s="180"/>
    </row>
    <row r="574" spans="1:15" ht="12" customHeight="1" x14ac:dyDescent="0.2">
      <c r="A574" s="181"/>
      <c r="B574" s="39"/>
      <c r="C574" s="385" t="s">
        <v>23</v>
      </c>
      <c r="D574" s="386"/>
      <c r="E574" s="386"/>
      <c r="F574" s="386"/>
      <c r="G574" s="387"/>
      <c r="H574" s="40"/>
      <c r="I574" s="229"/>
      <c r="J574" s="42"/>
      <c r="K574" s="43"/>
      <c r="L574" s="43"/>
      <c r="M574" s="43"/>
      <c r="N574" s="43"/>
      <c r="O574" s="182"/>
    </row>
    <row r="575" spans="1:15" ht="11.25" customHeight="1" x14ac:dyDescent="0.2">
      <c r="A575" s="183" t="s">
        <v>394</v>
      </c>
      <c r="B575" s="39"/>
      <c r="C575" s="381" t="s">
        <v>14</v>
      </c>
      <c r="D575" s="382"/>
      <c r="E575" s="382"/>
      <c r="F575" s="382"/>
      <c r="G575" s="383"/>
      <c r="H575" s="40"/>
      <c r="I575" s="229"/>
      <c r="J575" s="45"/>
      <c r="K575" s="43"/>
      <c r="L575" s="43"/>
      <c r="M575" s="43"/>
      <c r="N575" s="43"/>
      <c r="O575" s="184"/>
    </row>
    <row r="576" spans="1:15" ht="12" customHeight="1" x14ac:dyDescent="0.2">
      <c r="A576" s="181"/>
      <c r="B576" s="39"/>
      <c r="C576" s="385" t="s">
        <v>25</v>
      </c>
      <c r="D576" s="386"/>
      <c r="E576" s="386"/>
      <c r="F576" s="386"/>
      <c r="G576" s="387"/>
      <c r="H576" s="40"/>
      <c r="I576" s="229"/>
      <c r="J576" s="45"/>
      <c r="K576" s="43"/>
      <c r="L576" s="43"/>
      <c r="M576" s="43"/>
      <c r="N576" s="43"/>
      <c r="O576" s="185"/>
    </row>
    <row r="577" spans="1:15" ht="30.75" customHeight="1" x14ac:dyDescent="0.25">
      <c r="A577" s="183" t="s">
        <v>395</v>
      </c>
      <c r="B577" s="46"/>
      <c r="C577" s="384" t="s">
        <v>1043</v>
      </c>
      <c r="D577" s="376"/>
      <c r="E577" s="376"/>
      <c r="F577" s="376"/>
      <c r="G577" s="377"/>
      <c r="H577" s="47" t="s">
        <v>27</v>
      </c>
      <c r="I577" s="230">
        <v>234</v>
      </c>
      <c r="J577" s="287"/>
      <c r="K577" s="43">
        <f>I577*J577</f>
        <v>0</v>
      </c>
      <c r="L577" s="43"/>
      <c r="M577" s="43"/>
      <c r="N577" s="43"/>
      <c r="O577" s="187">
        <f>SUM(K577:N577)</f>
        <v>0</v>
      </c>
    </row>
    <row r="578" spans="1:15" ht="12" customHeight="1" x14ac:dyDescent="0.2">
      <c r="A578" s="183" t="s">
        <v>396</v>
      </c>
      <c r="B578" s="39"/>
      <c r="C578" s="381" t="s">
        <v>15</v>
      </c>
      <c r="D578" s="382"/>
      <c r="E578" s="382"/>
      <c r="F578" s="382"/>
      <c r="G578" s="383"/>
      <c r="H578" s="40"/>
      <c r="I578" s="229"/>
      <c r="J578" s="45"/>
      <c r="K578" s="43"/>
      <c r="L578" s="43"/>
      <c r="M578" s="43"/>
      <c r="N578" s="43"/>
      <c r="O578" s="184"/>
    </row>
    <row r="579" spans="1:15" ht="11.25" customHeight="1" x14ac:dyDescent="0.2">
      <c r="A579" s="181"/>
      <c r="B579" s="39"/>
      <c r="C579" s="385" t="s">
        <v>29</v>
      </c>
      <c r="D579" s="386"/>
      <c r="E579" s="386"/>
      <c r="F579" s="386"/>
      <c r="G579" s="387"/>
      <c r="H579" s="40"/>
      <c r="I579" s="229"/>
      <c r="J579" s="45"/>
      <c r="K579" s="43"/>
      <c r="L579" s="43"/>
      <c r="M579" s="43"/>
      <c r="N579" s="43"/>
      <c r="O579" s="185"/>
    </row>
    <row r="580" spans="1:15" ht="11.25" customHeight="1" x14ac:dyDescent="0.25">
      <c r="A580" s="183" t="s">
        <v>397</v>
      </c>
      <c r="B580" s="49"/>
      <c r="C580" s="378" t="s">
        <v>275</v>
      </c>
      <c r="D580" s="379"/>
      <c r="E580" s="379"/>
      <c r="F580" s="379"/>
      <c r="G580" s="380"/>
      <c r="H580" s="47" t="s">
        <v>31</v>
      </c>
      <c r="I580" s="230">
        <v>0.58499999999999996</v>
      </c>
      <c r="J580" s="288"/>
      <c r="K580" s="52"/>
      <c r="L580" s="43">
        <f t="shared" ref="L580:L587" si="63">I580*J580</f>
        <v>0</v>
      </c>
      <c r="M580" s="43"/>
      <c r="N580" s="43"/>
      <c r="O580" s="187">
        <f t="shared" ref="O580:O587" si="64">SUM(K580:N580)</f>
        <v>0</v>
      </c>
    </row>
    <row r="581" spans="1:15" ht="27.75" customHeight="1" x14ac:dyDescent="0.25">
      <c r="A581" s="183" t="s">
        <v>398</v>
      </c>
      <c r="B581" s="49"/>
      <c r="C581" s="384" t="s">
        <v>1038</v>
      </c>
      <c r="D581" s="376"/>
      <c r="E581" s="376"/>
      <c r="F581" s="376"/>
      <c r="G581" s="377"/>
      <c r="H581" s="47" t="s">
        <v>31</v>
      </c>
      <c r="I581" s="230">
        <v>0.97499999999999998</v>
      </c>
      <c r="J581" s="287"/>
      <c r="K581" s="43"/>
      <c r="L581" s="43">
        <f t="shared" si="63"/>
        <v>0</v>
      </c>
      <c r="M581" s="43"/>
      <c r="N581" s="43"/>
      <c r="O581" s="187">
        <f t="shared" si="64"/>
        <v>0</v>
      </c>
    </row>
    <row r="582" spans="1:15" ht="12" customHeight="1" x14ac:dyDescent="0.25">
      <c r="A582" s="183" t="s">
        <v>399</v>
      </c>
      <c r="B582" s="49"/>
      <c r="C582" s="378" t="s">
        <v>278</v>
      </c>
      <c r="D582" s="379"/>
      <c r="E582" s="379"/>
      <c r="F582" s="379"/>
      <c r="G582" s="380"/>
      <c r="H582" s="47" t="s">
        <v>31</v>
      </c>
      <c r="I582" s="230">
        <v>2.145</v>
      </c>
      <c r="J582" s="288"/>
      <c r="K582" s="52"/>
      <c r="L582" s="43">
        <f t="shared" si="63"/>
        <v>0</v>
      </c>
      <c r="M582" s="43"/>
      <c r="N582" s="43"/>
      <c r="O582" s="187">
        <f t="shared" si="64"/>
        <v>0</v>
      </c>
    </row>
    <row r="583" spans="1:15" ht="11.25" customHeight="1" x14ac:dyDescent="0.25">
      <c r="A583" s="183" t="s">
        <v>400</v>
      </c>
      <c r="B583" s="49"/>
      <c r="C583" s="378" t="s">
        <v>280</v>
      </c>
      <c r="D583" s="379"/>
      <c r="E583" s="379"/>
      <c r="F583" s="379"/>
      <c r="G583" s="380"/>
      <c r="H583" s="47" t="s">
        <v>31</v>
      </c>
      <c r="I583" s="230">
        <v>2.6715</v>
      </c>
      <c r="J583" s="288"/>
      <c r="K583" s="52"/>
      <c r="L583" s="43">
        <f t="shared" si="63"/>
        <v>0</v>
      </c>
      <c r="M583" s="43"/>
      <c r="N583" s="43"/>
      <c r="O583" s="187">
        <f t="shared" si="64"/>
        <v>0</v>
      </c>
    </row>
    <row r="584" spans="1:15" ht="11.45" customHeight="1" x14ac:dyDescent="0.25">
      <c r="A584" s="183" t="s">
        <v>401</v>
      </c>
      <c r="B584" s="49"/>
      <c r="C584" s="378" t="s">
        <v>284</v>
      </c>
      <c r="D584" s="379"/>
      <c r="E584" s="379"/>
      <c r="F584" s="379"/>
      <c r="G584" s="380"/>
      <c r="H584" s="47" t="s">
        <v>31</v>
      </c>
      <c r="I584" s="230">
        <v>1.6379999999999999</v>
      </c>
      <c r="J584" s="287"/>
      <c r="K584" s="43"/>
      <c r="L584" s="43">
        <f t="shared" si="63"/>
        <v>0</v>
      </c>
      <c r="M584" s="43"/>
      <c r="N584" s="43"/>
      <c r="O584" s="187">
        <f t="shared" si="64"/>
        <v>0</v>
      </c>
    </row>
    <row r="585" spans="1:15" ht="12" customHeight="1" x14ac:dyDescent="0.25">
      <c r="A585" s="183" t="s">
        <v>402</v>
      </c>
      <c r="B585" s="46"/>
      <c r="C585" s="378" t="s">
        <v>41</v>
      </c>
      <c r="D585" s="379"/>
      <c r="E585" s="379"/>
      <c r="F585" s="379"/>
      <c r="G585" s="380"/>
      <c r="H585" s="47" t="s">
        <v>31</v>
      </c>
      <c r="I585" s="230">
        <v>59.085000000000001</v>
      </c>
      <c r="J585" s="288"/>
      <c r="K585" s="52"/>
      <c r="L585" s="43">
        <f t="shared" si="63"/>
        <v>0</v>
      </c>
      <c r="M585" s="43"/>
      <c r="N585" s="43"/>
      <c r="O585" s="187">
        <f t="shared" si="64"/>
        <v>0</v>
      </c>
    </row>
    <row r="586" spans="1:15" ht="11.25" customHeight="1" x14ac:dyDescent="0.25">
      <c r="A586" s="183" t="s">
        <v>403</v>
      </c>
      <c r="B586" s="46"/>
      <c r="C586" s="378" t="s">
        <v>287</v>
      </c>
      <c r="D586" s="379"/>
      <c r="E586" s="379"/>
      <c r="F586" s="379"/>
      <c r="G586" s="380"/>
      <c r="H586" s="47" t="s">
        <v>31</v>
      </c>
      <c r="I586" s="230">
        <v>0.97499999999999998</v>
      </c>
      <c r="J586" s="287"/>
      <c r="K586" s="43"/>
      <c r="L586" s="43">
        <f t="shared" si="63"/>
        <v>0</v>
      </c>
      <c r="M586" s="43"/>
      <c r="N586" s="43"/>
      <c r="O586" s="187">
        <f t="shared" si="64"/>
        <v>0</v>
      </c>
    </row>
    <row r="587" spans="1:15" ht="11.25" customHeight="1" x14ac:dyDescent="0.25">
      <c r="A587" s="183" t="s">
        <v>404</v>
      </c>
      <c r="B587" s="46"/>
      <c r="C587" s="378" t="s">
        <v>289</v>
      </c>
      <c r="D587" s="379"/>
      <c r="E587" s="379"/>
      <c r="F587" s="379"/>
      <c r="G587" s="380"/>
      <c r="H587" s="47" t="s">
        <v>31</v>
      </c>
      <c r="I587" s="230">
        <v>1.95</v>
      </c>
      <c r="J587" s="288"/>
      <c r="K587" s="52"/>
      <c r="L587" s="43">
        <f t="shared" si="63"/>
        <v>0</v>
      </c>
      <c r="M587" s="43"/>
      <c r="N587" s="43"/>
      <c r="O587" s="187">
        <f t="shared" si="64"/>
        <v>0</v>
      </c>
    </row>
    <row r="588" spans="1:15" ht="11.25" customHeight="1" x14ac:dyDescent="0.2">
      <c r="A588" s="183" t="s">
        <v>405</v>
      </c>
      <c r="B588" s="39"/>
      <c r="C588" s="381" t="s">
        <v>16</v>
      </c>
      <c r="D588" s="382"/>
      <c r="E588" s="382"/>
      <c r="F588" s="382"/>
      <c r="G588" s="383"/>
      <c r="H588" s="40"/>
      <c r="I588" s="229"/>
      <c r="J588" s="45"/>
      <c r="K588" s="43"/>
      <c r="L588" s="43"/>
      <c r="M588" s="43"/>
      <c r="N588" s="43"/>
      <c r="O588" s="184"/>
    </row>
    <row r="589" spans="1:15" ht="12.95" customHeight="1" x14ac:dyDescent="0.25">
      <c r="A589" s="183" t="s">
        <v>406</v>
      </c>
      <c r="B589" s="46"/>
      <c r="C589" s="378" t="s">
        <v>43</v>
      </c>
      <c r="D589" s="379"/>
      <c r="E589" s="379"/>
      <c r="F589" s="379"/>
      <c r="G589" s="380"/>
      <c r="H589" s="40" t="s">
        <v>44</v>
      </c>
      <c r="I589" s="230">
        <v>3.9</v>
      </c>
      <c r="J589" s="288"/>
      <c r="K589" s="52"/>
      <c r="L589" s="52"/>
      <c r="M589" s="52">
        <f t="shared" ref="M589:M591" si="65">I589*J589</f>
        <v>0</v>
      </c>
      <c r="N589" s="52"/>
      <c r="O589" s="187">
        <f>SUM(K589:N589)</f>
        <v>0</v>
      </c>
    </row>
    <row r="590" spans="1:15" ht="11.25" customHeight="1" x14ac:dyDescent="0.25">
      <c r="A590" s="183" t="s">
        <v>407</v>
      </c>
      <c r="B590" s="46"/>
      <c r="C590" s="378" t="s">
        <v>45</v>
      </c>
      <c r="D590" s="379"/>
      <c r="E590" s="379"/>
      <c r="F590" s="379"/>
      <c r="G590" s="380"/>
      <c r="H590" s="47" t="s">
        <v>35</v>
      </c>
      <c r="I590" s="230">
        <v>0.75</v>
      </c>
      <c r="J590" s="288"/>
      <c r="K590" s="52"/>
      <c r="L590" s="52"/>
      <c r="M590" s="52">
        <f t="shared" si="65"/>
        <v>0</v>
      </c>
      <c r="N590" s="52"/>
      <c r="O590" s="187">
        <f>SUM(K590:N590)</f>
        <v>0</v>
      </c>
    </row>
    <row r="591" spans="1:15" ht="11.25" customHeight="1" x14ac:dyDescent="0.25">
      <c r="A591" s="183" t="s">
        <v>408</v>
      </c>
      <c r="B591" s="46"/>
      <c r="C591" s="378" t="s">
        <v>294</v>
      </c>
      <c r="D591" s="379"/>
      <c r="E591" s="379"/>
      <c r="F591" s="379"/>
      <c r="G591" s="380"/>
      <c r="H591" s="47" t="s">
        <v>47</v>
      </c>
      <c r="I591" s="230">
        <v>3.2250000000000001E-2</v>
      </c>
      <c r="J591" s="287"/>
      <c r="K591" s="43"/>
      <c r="L591" s="43"/>
      <c r="M591" s="52">
        <f t="shared" si="65"/>
        <v>0</v>
      </c>
      <c r="N591" s="52"/>
      <c r="O591" s="187">
        <f>SUM(K591:N591)</f>
        <v>0</v>
      </c>
    </row>
    <row r="592" spans="1:15" ht="29.1" customHeight="1" x14ac:dyDescent="0.25">
      <c r="A592" s="179">
        <v>206</v>
      </c>
      <c r="B592" s="33"/>
      <c r="C592" s="388" t="s">
        <v>409</v>
      </c>
      <c r="D592" s="389"/>
      <c r="E592" s="389"/>
      <c r="F592" s="389"/>
      <c r="G592" s="390"/>
      <c r="H592" s="34" t="s">
        <v>269</v>
      </c>
      <c r="I592" s="228">
        <v>1.5</v>
      </c>
      <c r="J592" s="36"/>
      <c r="K592" s="37"/>
      <c r="L592" s="37"/>
      <c r="M592" s="37"/>
      <c r="N592" s="37"/>
      <c r="O592" s="180"/>
    </row>
    <row r="593" spans="1:15" ht="12" customHeight="1" x14ac:dyDescent="0.2">
      <c r="A593" s="181"/>
      <c r="B593" s="39"/>
      <c r="C593" s="385" t="s">
        <v>23</v>
      </c>
      <c r="D593" s="386"/>
      <c r="E593" s="386"/>
      <c r="F593" s="386"/>
      <c r="G593" s="387"/>
      <c r="H593" s="40"/>
      <c r="I593" s="229"/>
      <c r="J593" s="42"/>
      <c r="K593" s="43"/>
      <c r="L593" s="43"/>
      <c r="M593" s="43"/>
      <c r="N593" s="43"/>
      <c r="O593" s="182"/>
    </row>
    <row r="594" spans="1:15" ht="11.25" customHeight="1" x14ac:dyDescent="0.2">
      <c r="A594" s="183" t="s">
        <v>410</v>
      </c>
      <c r="B594" s="39"/>
      <c r="C594" s="381" t="s">
        <v>14</v>
      </c>
      <c r="D594" s="382"/>
      <c r="E594" s="382"/>
      <c r="F594" s="382"/>
      <c r="G594" s="383"/>
      <c r="H594" s="40"/>
      <c r="I594" s="229"/>
      <c r="J594" s="45"/>
      <c r="K594" s="43"/>
      <c r="L594" s="43"/>
      <c r="M594" s="43"/>
      <c r="N594" s="43"/>
      <c r="O594" s="184"/>
    </row>
    <row r="595" spans="1:15" ht="12" customHeight="1" x14ac:dyDescent="0.2">
      <c r="A595" s="181"/>
      <c r="B595" s="39"/>
      <c r="C595" s="385" t="s">
        <v>25</v>
      </c>
      <c r="D595" s="386"/>
      <c r="E595" s="386"/>
      <c r="F595" s="386"/>
      <c r="G595" s="387"/>
      <c r="H595" s="40"/>
      <c r="I595" s="229"/>
      <c r="J595" s="45"/>
      <c r="K595" s="43"/>
      <c r="L595" s="43"/>
      <c r="M595" s="43"/>
      <c r="N595" s="43"/>
      <c r="O595" s="185"/>
    </row>
    <row r="596" spans="1:15" ht="22.5" customHeight="1" x14ac:dyDescent="0.25">
      <c r="A596" s="183" t="s">
        <v>411</v>
      </c>
      <c r="B596" s="46"/>
      <c r="C596" s="384" t="s">
        <v>1044</v>
      </c>
      <c r="D596" s="376"/>
      <c r="E596" s="376"/>
      <c r="F596" s="376"/>
      <c r="G596" s="377"/>
      <c r="H596" s="47" t="s">
        <v>27</v>
      </c>
      <c r="I596" s="230">
        <v>143.52000000000001</v>
      </c>
      <c r="J596" s="287"/>
      <c r="K596" s="43">
        <f>I596*J596</f>
        <v>0</v>
      </c>
      <c r="L596" s="43"/>
      <c r="M596" s="43"/>
      <c r="N596" s="43"/>
      <c r="O596" s="187">
        <f>SUM(K596:N596)</f>
        <v>0</v>
      </c>
    </row>
    <row r="597" spans="1:15" ht="11.25" customHeight="1" x14ac:dyDescent="0.2">
      <c r="A597" s="183" t="s">
        <v>412</v>
      </c>
      <c r="B597" s="39"/>
      <c r="C597" s="381" t="s">
        <v>15</v>
      </c>
      <c r="D597" s="382"/>
      <c r="E597" s="382"/>
      <c r="F597" s="382"/>
      <c r="G597" s="383"/>
      <c r="H597" s="40"/>
      <c r="I597" s="229"/>
      <c r="J597" s="45"/>
      <c r="K597" s="43"/>
      <c r="L597" s="43"/>
      <c r="M597" s="43"/>
      <c r="N597" s="43"/>
      <c r="O597" s="184"/>
    </row>
    <row r="598" spans="1:15" ht="12" customHeight="1" x14ac:dyDescent="0.2">
      <c r="A598" s="181"/>
      <c r="B598" s="39"/>
      <c r="C598" s="385" t="s">
        <v>29</v>
      </c>
      <c r="D598" s="386"/>
      <c r="E598" s="386"/>
      <c r="F598" s="386"/>
      <c r="G598" s="387"/>
      <c r="H598" s="40"/>
      <c r="I598" s="229"/>
      <c r="J598" s="45"/>
      <c r="K598" s="43"/>
      <c r="L598" s="43"/>
      <c r="M598" s="43"/>
      <c r="N598" s="43"/>
      <c r="O598" s="185"/>
    </row>
    <row r="599" spans="1:15" ht="27" customHeight="1" x14ac:dyDescent="0.25">
      <c r="A599" s="183" t="s">
        <v>413</v>
      </c>
      <c r="B599" s="46"/>
      <c r="C599" s="378" t="s">
        <v>300</v>
      </c>
      <c r="D599" s="379"/>
      <c r="E599" s="379"/>
      <c r="F599" s="379"/>
      <c r="G599" s="380"/>
      <c r="H599" s="47" t="s">
        <v>31</v>
      </c>
      <c r="I599" s="230">
        <v>31.785</v>
      </c>
      <c r="J599" s="288"/>
      <c r="K599" s="52"/>
      <c r="L599" s="43">
        <f t="shared" ref="L599:L604" si="66">I599*J599</f>
        <v>0</v>
      </c>
      <c r="M599" s="43"/>
      <c r="N599" s="43"/>
      <c r="O599" s="187">
        <f t="shared" ref="O599:O604" si="67">SUM(K599:N599)</f>
        <v>0</v>
      </c>
    </row>
    <row r="600" spans="1:15" ht="12" customHeight="1" x14ac:dyDescent="0.25">
      <c r="A600" s="183" t="s">
        <v>414</v>
      </c>
      <c r="B600" s="46"/>
      <c r="C600" s="378" t="s">
        <v>280</v>
      </c>
      <c r="D600" s="379"/>
      <c r="E600" s="379"/>
      <c r="F600" s="379"/>
      <c r="G600" s="380"/>
      <c r="H600" s="47" t="s">
        <v>31</v>
      </c>
      <c r="I600" s="230">
        <v>7.2149999999999999</v>
      </c>
      <c r="J600" s="288"/>
      <c r="K600" s="52"/>
      <c r="L600" s="43">
        <f t="shared" si="66"/>
        <v>0</v>
      </c>
      <c r="M600" s="43"/>
      <c r="N600" s="43"/>
      <c r="O600" s="187">
        <f t="shared" si="67"/>
        <v>0</v>
      </c>
    </row>
    <row r="601" spans="1:15" ht="29.25" customHeight="1" x14ac:dyDescent="0.25">
      <c r="A601" s="183" t="s">
        <v>415</v>
      </c>
      <c r="B601" s="46"/>
      <c r="C601" s="384" t="s">
        <v>1037</v>
      </c>
      <c r="D601" s="376"/>
      <c r="E601" s="376"/>
      <c r="F601" s="376"/>
      <c r="G601" s="377"/>
      <c r="H601" s="47" t="s">
        <v>31</v>
      </c>
      <c r="I601" s="230">
        <v>2.3205</v>
      </c>
      <c r="J601" s="288"/>
      <c r="K601" s="52"/>
      <c r="L601" s="43">
        <f t="shared" si="66"/>
        <v>0</v>
      </c>
      <c r="M601" s="43"/>
      <c r="N601" s="43"/>
      <c r="O601" s="187">
        <f t="shared" si="67"/>
        <v>0</v>
      </c>
    </row>
    <row r="602" spans="1:15" ht="12" customHeight="1" x14ac:dyDescent="0.25">
      <c r="A602" s="183" t="s">
        <v>416</v>
      </c>
      <c r="B602" s="46"/>
      <c r="C602" s="378" t="s">
        <v>308</v>
      </c>
      <c r="D602" s="379"/>
      <c r="E602" s="379"/>
      <c r="F602" s="379"/>
      <c r="G602" s="380"/>
      <c r="H602" s="47" t="s">
        <v>31</v>
      </c>
      <c r="I602" s="230">
        <v>0.2145</v>
      </c>
      <c r="J602" s="287"/>
      <c r="K602" s="43"/>
      <c r="L602" s="43">
        <f t="shared" si="66"/>
        <v>0</v>
      </c>
      <c r="M602" s="43"/>
      <c r="N602" s="43"/>
      <c r="O602" s="187">
        <f t="shared" si="67"/>
        <v>0</v>
      </c>
    </row>
    <row r="603" spans="1:15" ht="11.25" customHeight="1" x14ac:dyDescent="0.25">
      <c r="A603" s="183" t="s">
        <v>417</v>
      </c>
      <c r="B603" s="46"/>
      <c r="C603" s="378" t="s">
        <v>32</v>
      </c>
      <c r="D603" s="379"/>
      <c r="E603" s="379"/>
      <c r="F603" s="379"/>
      <c r="G603" s="380"/>
      <c r="H603" s="47" t="s">
        <v>31</v>
      </c>
      <c r="I603" s="230">
        <v>0.312</v>
      </c>
      <c r="J603" s="287"/>
      <c r="K603" s="43"/>
      <c r="L603" s="43">
        <f t="shared" si="66"/>
        <v>0</v>
      </c>
      <c r="M603" s="43"/>
      <c r="N603" s="43"/>
      <c r="O603" s="187">
        <f t="shared" si="67"/>
        <v>0</v>
      </c>
    </row>
    <row r="604" spans="1:15" ht="11.25" customHeight="1" x14ac:dyDescent="0.25">
      <c r="A604" s="183" t="s">
        <v>418</v>
      </c>
      <c r="B604" s="46"/>
      <c r="C604" s="378" t="s">
        <v>289</v>
      </c>
      <c r="D604" s="379"/>
      <c r="E604" s="379"/>
      <c r="F604" s="379"/>
      <c r="G604" s="380"/>
      <c r="H604" s="47" t="s">
        <v>31</v>
      </c>
      <c r="I604" s="230">
        <v>4.524</v>
      </c>
      <c r="J604" s="288"/>
      <c r="K604" s="52"/>
      <c r="L604" s="43">
        <f t="shared" si="66"/>
        <v>0</v>
      </c>
      <c r="M604" s="43"/>
      <c r="N604" s="43"/>
      <c r="O604" s="187">
        <f t="shared" si="67"/>
        <v>0</v>
      </c>
    </row>
    <row r="605" spans="1:15" ht="12" customHeight="1" x14ac:dyDescent="0.2">
      <c r="A605" s="183" t="s">
        <v>419</v>
      </c>
      <c r="B605" s="39"/>
      <c r="C605" s="381" t="s">
        <v>16</v>
      </c>
      <c r="D605" s="382"/>
      <c r="E605" s="382"/>
      <c r="F605" s="382"/>
      <c r="G605" s="383"/>
      <c r="H605" s="40"/>
      <c r="I605" s="229"/>
      <c r="J605" s="45"/>
      <c r="K605" s="43"/>
      <c r="L605" s="43"/>
      <c r="M605" s="43"/>
      <c r="N605" s="43"/>
      <c r="O605" s="184"/>
    </row>
    <row r="606" spans="1:15" ht="39.75" customHeight="1" x14ac:dyDescent="0.25">
      <c r="A606" s="183" t="s">
        <v>420</v>
      </c>
      <c r="B606" s="46"/>
      <c r="C606" s="378" t="s">
        <v>313</v>
      </c>
      <c r="D606" s="379"/>
      <c r="E606" s="379"/>
      <c r="F606" s="379"/>
      <c r="G606" s="380"/>
      <c r="H606" s="47" t="s">
        <v>314</v>
      </c>
      <c r="I606" s="230">
        <v>2.8049999999999999E-2</v>
      </c>
      <c r="J606" s="287"/>
      <c r="K606" s="43"/>
      <c r="L606" s="43"/>
      <c r="M606" s="52">
        <f t="shared" ref="M606:M617" si="68">I606*J606</f>
        <v>0</v>
      </c>
      <c r="N606" s="52"/>
      <c r="O606" s="187">
        <f t="shared" ref="O606:O627" si="69">SUM(K606:N606)</f>
        <v>0</v>
      </c>
    </row>
    <row r="607" spans="1:15" ht="30.75" customHeight="1" x14ac:dyDescent="0.25">
      <c r="A607" s="183" t="s">
        <v>421</v>
      </c>
      <c r="B607" s="46"/>
      <c r="C607" s="384" t="s">
        <v>380</v>
      </c>
      <c r="D607" s="376"/>
      <c r="E607" s="376"/>
      <c r="F607" s="376"/>
      <c r="G607" s="377"/>
      <c r="H607" s="40" t="s">
        <v>44</v>
      </c>
      <c r="I607" s="230">
        <v>1.5449999999999999E-3</v>
      </c>
      <c r="J607" s="287"/>
      <c r="K607" s="43"/>
      <c r="L607" s="43"/>
      <c r="M607" s="52">
        <f t="shared" si="68"/>
        <v>0</v>
      </c>
      <c r="N607" s="52"/>
      <c r="O607" s="187">
        <f t="shared" si="69"/>
        <v>0</v>
      </c>
    </row>
    <row r="608" spans="1:15" ht="12" customHeight="1" x14ac:dyDescent="0.25">
      <c r="A608" s="183" t="s">
        <v>422</v>
      </c>
      <c r="B608" s="46"/>
      <c r="C608" s="378" t="s">
        <v>320</v>
      </c>
      <c r="D608" s="379"/>
      <c r="E608" s="379"/>
      <c r="F608" s="379"/>
      <c r="G608" s="380"/>
      <c r="H608" s="47" t="s">
        <v>47</v>
      </c>
      <c r="I608" s="230">
        <v>7.4999999999999997E-3</v>
      </c>
      <c r="J608" s="287"/>
      <c r="K608" s="43"/>
      <c r="L608" s="43"/>
      <c r="M608" s="52">
        <f t="shared" si="68"/>
        <v>0</v>
      </c>
      <c r="N608" s="52"/>
      <c r="O608" s="187">
        <f t="shared" si="69"/>
        <v>0</v>
      </c>
    </row>
    <row r="609" spans="1:15" ht="12" customHeight="1" x14ac:dyDescent="0.25">
      <c r="A609" s="183" t="s">
        <v>423</v>
      </c>
      <c r="B609" s="46"/>
      <c r="C609" s="378" t="s">
        <v>43</v>
      </c>
      <c r="D609" s="379"/>
      <c r="E609" s="379"/>
      <c r="F609" s="379"/>
      <c r="G609" s="380"/>
      <c r="H609" s="40" t="s">
        <v>44</v>
      </c>
      <c r="I609" s="230">
        <v>2.9249999999999998</v>
      </c>
      <c r="J609" s="288"/>
      <c r="K609" s="52"/>
      <c r="L609" s="52"/>
      <c r="M609" s="52">
        <f t="shared" si="68"/>
        <v>0</v>
      </c>
      <c r="N609" s="52"/>
      <c r="O609" s="187">
        <f t="shared" si="69"/>
        <v>0</v>
      </c>
    </row>
    <row r="610" spans="1:15" ht="11.25" customHeight="1" x14ac:dyDescent="0.25">
      <c r="A610" s="183" t="s">
        <v>424</v>
      </c>
      <c r="B610" s="46"/>
      <c r="C610" s="378" t="s">
        <v>45</v>
      </c>
      <c r="D610" s="379"/>
      <c r="E610" s="379"/>
      <c r="F610" s="379"/>
      <c r="G610" s="380"/>
      <c r="H610" s="47" t="s">
        <v>35</v>
      </c>
      <c r="I610" s="230">
        <v>0.88500000000000001</v>
      </c>
      <c r="J610" s="288"/>
      <c r="K610" s="52"/>
      <c r="L610" s="52"/>
      <c r="M610" s="52">
        <f t="shared" si="68"/>
        <v>0</v>
      </c>
      <c r="N610" s="52"/>
      <c r="O610" s="187">
        <f t="shared" si="69"/>
        <v>0</v>
      </c>
    </row>
    <row r="611" spans="1:15" ht="12" customHeight="1" x14ac:dyDescent="0.25">
      <c r="A611" s="183" t="s">
        <v>425</v>
      </c>
      <c r="B611" s="46"/>
      <c r="C611" s="378" t="s">
        <v>426</v>
      </c>
      <c r="D611" s="379"/>
      <c r="E611" s="379"/>
      <c r="F611" s="379"/>
      <c r="G611" s="380"/>
      <c r="H611" s="47" t="s">
        <v>47</v>
      </c>
      <c r="I611" s="230">
        <v>2.1000000000000001E-2</v>
      </c>
      <c r="J611" s="287"/>
      <c r="K611" s="43"/>
      <c r="L611" s="43"/>
      <c r="M611" s="52">
        <f t="shared" si="68"/>
        <v>0</v>
      </c>
      <c r="N611" s="52"/>
      <c r="O611" s="187">
        <f t="shared" si="69"/>
        <v>0</v>
      </c>
    </row>
    <row r="612" spans="1:15" ht="11.25" customHeight="1" x14ac:dyDescent="0.25">
      <c r="A612" s="183" t="s">
        <v>427</v>
      </c>
      <c r="B612" s="46"/>
      <c r="C612" s="378" t="s">
        <v>324</v>
      </c>
      <c r="D612" s="379"/>
      <c r="E612" s="379"/>
      <c r="F612" s="379"/>
      <c r="G612" s="380"/>
      <c r="H612" s="47" t="s">
        <v>47</v>
      </c>
      <c r="I612" s="230">
        <v>4.6500000000000003E-4</v>
      </c>
      <c r="J612" s="287"/>
      <c r="K612" s="43"/>
      <c r="L612" s="43"/>
      <c r="M612" s="52">
        <f t="shared" si="68"/>
        <v>0</v>
      </c>
      <c r="N612" s="52"/>
      <c r="O612" s="187">
        <f t="shared" si="69"/>
        <v>0</v>
      </c>
    </row>
    <row r="613" spans="1:15" ht="11.25" customHeight="1" x14ac:dyDescent="0.25">
      <c r="A613" s="183" t="s">
        <v>428</v>
      </c>
      <c r="B613" s="46"/>
      <c r="C613" s="378" t="s">
        <v>326</v>
      </c>
      <c r="D613" s="379"/>
      <c r="E613" s="379"/>
      <c r="F613" s="379"/>
      <c r="G613" s="380"/>
      <c r="H613" s="47" t="s">
        <v>47</v>
      </c>
      <c r="I613" s="230">
        <v>8.9999999999999998E-4</v>
      </c>
      <c r="J613" s="287"/>
      <c r="K613" s="43"/>
      <c r="L613" s="43"/>
      <c r="M613" s="52">
        <f t="shared" si="68"/>
        <v>0</v>
      </c>
      <c r="N613" s="52"/>
      <c r="O613" s="187">
        <f t="shared" si="69"/>
        <v>0</v>
      </c>
    </row>
    <row r="614" spans="1:15" ht="27" customHeight="1" x14ac:dyDescent="0.25">
      <c r="A614" s="183" t="s">
        <v>429</v>
      </c>
      <c r="B614" s="46"/>
      <c r="C614" s="378" t="s">
        <v>330</v>
      </c>
      <c r="D614" s="379"/>
      <c r="E614" s="379"/>
      <c r="F614" s="379"/>
      <c r="G614" s="380"/>
      <c r="H614" s="47" t="s">
        <v>35</v>
      </c>
      <c r="I614" s="230">
        <v>4.4999999999999998E-2</v>
      </c>
      <c r="J614" s="287"/>
      <c r="K614" s="43"/>
      <c r="L614" s="43"/>
      <c r="M614" s="52">
        <f t="shared" si="68"/>
        <v>0</v>
      </c>
      <c r="N614" s="52"/>
      <c r="O614" s="187">
        <f t="shared" si="69"/>
        <v>0</v>
      </c>
    </row>
    <row r="615" spans="1:15" ht="29.25" customHeight="1" x14ac:dyDescent="0.25">
      <c r="A615" s="183" t="s">
        <v>430</v>
      </c>
      <c r="B615" s="49"/>
      <c r="C615" s="384" t="s">
        <v>1042</v>
      </c>
      <c r="D615" s="376"/>
      <c r="E615" s="376"/>
      <c r="F615" s="376"/>
      <c r="G615" s="377"/>
      <c r="H615" s="47" t="s">
        <v>47</v>
      </c>
      <c r="I615" s="230">
        <v>2.9099999999999998E-3</v>
      </c>
      <c r="J615" s="287"/>
      <c r="K615" s="43"/>
      <c r="L615" s="43"/>
      <c r="M615" s="52">
        <f t="shared" si="68"/>
        <v>0</v>
      </c>
      <c r="N615" s="52"/>
      <c r="O615" s="187">
        <f t="shared" si="69"/>
        <v>0</v>
      </c>
    </row>
    <row r="616" spans="1:15" ht="11.25" customHeight="1" x14ac:dyDescent="0.25">
      <c r="A616" s="183" t="s">
        <v>431</v>
      </c>
      <c r="B616" s="49"/>
      <c r="C616" s="378" t="s">
        <v>334</v>
      </c>
      <c r="D616" s="379"/>
      <c r="E616" s="379"/>
      <c r="F616" s="379"/>
      <c r="G616" s="380"/>
      <c r="H616" s="47" t="s">
        <v>35</v>
      </c>
      <c r="I616" s="230">
        <v>1.4999999999999999E-2</v>
      </c>
      <c r="J616" s="288"/>
      <c r="K616" s="52"/>
      <c r="L616" s="52"/>
      <c r="M616" s="52">
        <f t="shared" si="68"/>
        <v>0</v>
      </c>
      <c r="N616" s="52"/>
      <c r="O616" s="187">
        <f t="shared" si="69"/>
        <v>0</v>
      </c>
    </row>
    <row r="617" spans="1:15" ht="11.25" customHeight="1" x14ac:dyDescent="0.25">
      <c r="A617" s="183" t="s">
        <v>432</v>
      </c>
      <c r="B617" s="49"/>
      <c r="C617" s="378" t="s">
        <v>336</v>
      </c>
      <c r="D617" s="379"/>
      <c r="E617" s="379"/>
      <c r="F617" s="379"/>
      <c r="G617" s="380"/>
      <c r="H617" s="47" t="s">
        <v>47</v>
      </c>
      <c r="I617" s="230">
        <v>1.4999999999999999E-4</v>
      </c>
      <c r="J617" s="287"/>
      <c r="K617" s="43"/>
      <c r="L617" s="43"/>
      <c r="M617" s="52">
        <f t="shared" si="68"/>
        <v>0</v>
      </c>
      <c r="N617" s="52"/>
      <c r="O617" s="187">
        <f t="shared" si="69"/>
        <v>0</v>
      </c>
    </row>
    <row r="618" spans="1:15" ht="12.75" customHeight="1" x14ac:dyDescent="0.25">
      <c r="A618" s="188">
        <v>207</v>
      </c>
      <c r="B618" s="55"/>
      <c r="C618" s="366" t="s">
        <v>433</v>
      </c>
      <c r="D618" s="367"/>
      <c r="E618" s="367"/>
      <c r="F618" s="367"/>
      <c r="G618" s="368"/>
      <c r="H618" s="56" t="s">
        <v>134</v>
      </c>
      <c r="I618" s="231">
        <v>70</v>
      </c>
      <c r="J618" s="289"/>
      <c r="K618" s="37"/>
      <c r="L618" s="37"/>
      <c r="M618" s="37">
        <f>I618*J618</f>
        <v>0</v>
      </c>
      <c r="N618" s="37"/>
      <c r="O618" s="189">
        <f t="shared" si="69"/>
        <v>0</v>
      </c>
    </row>
    <row r="619" spans="1:15" ht="12.75" customHeight="1" x14ac:dyDescent="0.25">
      <c r="A619" s="188">
        <v>208</v>
      </c>
      <c r="B619" s="55"/>
      <c r="C619" s="366" t="s">
        <v>434</v>
      </c>
      <c r="D619" s="367"/>
      <c r="E619" s="367"/>
      <c r="F619" s="367"/>
      <c r="G619" s="368"/>
      <c r="H619" s="56" t="s">
        <v>134</v>
      </c>
      <c r="I619" s="231">
        <v>20</v>
      </c>
      <c r="J619" s="289"/>
      <c r="K619" s="37"/>
      <c r="L619" s="37"/>
      <c r="M619" s="37">
        <f t="shared" ref="M619:M627" si="70">I619*J619</f>
        <v>0</v>
      </c>
      <c r="N619" s="37"/>
      <c r="O619" s="189">
        <f t="shared" si="69"/>
        <v>0</v>
      </c>
    </row>
    <row r="620" spans="1:15" ht="12.75" customHeight="1" x14ac:dyDescent="0.25">
      <c r="A620" s="188">
        <v>209</v>
      </c>
      <c r="B620" s="55"/>
      <c r="C620" s="366" t="s">
        <v>339</v>
      </c>
      <c r="D620" s="367"/>
      <c r="E620" s="367"/>
      <c r="F620" s="367"/>
      <c r="G620" s="368"/>
      <c r="H620" s="56" t="s">
        <v>134</v>
      </c>
      <c r="I620" s="231">
        <v>115</v>
      </c>
      <c r="J620" s="289"/>
      <c r="K620" s="37"/>
      <c r="L620" s="37"/>
      <c r="M620" s="37">
        <f t="shared" si="70"/>
        <v>0</v>
      </c>
      <c r="N620" s="37"/>
      <c r="O620" s="189">
        <f t="shared" si="69"/>
        <v>0</v>
      </c>
    </row>
    <row r="621" spans="1:15" ht="12.75" customHeight="1" x14ac:dyDescent="0.25">
      <c r="A621" s="188">
        <v>210</v>
      </c>
      <c r="B621" s="55"/>
      <c r="C621" s="366" t="s">
        <v>341</v>
      </c>
      <c r="D621" s="367"/>
      <c r="E621" s="367"/>
      <c r="F621" s="367"/>
      <c r="G621" s="368"/>
      <c r="H621" s="56" t="s">
        <v>134</v>
      </c>
      <c r="I621" s="231">
        <v>32</v>
      </c>
      <c r="J621" s="289"/>
      <c r="K621" s="37"/>
      <c r="L621" s="37"/>
      <c r="M621" s="37">
        <f t="shared" si="70"/>
        <v>0</v>
      </c>
      <c r="N621" s="37"/>
      <c r="O621" s="189">
        <f t="shared" si="69"/>
        <v>0</v>
      </c>
    </row>
    <row r="622" spans="1:15" ht="14.1" customHeight="1" x14ac:dyDescent="0.25">
      <c r="A622" s="188">
        <v>211</v>
      </c>
      <c r="B622" s="55"/>
      <c r="C622" s="366" t="s">
        <v>342</v>
      </c>
      <c r="D622" s="367"/>
      <c r="E622" s="367"/>
      <c r="F622" s="367"/>
      <c r="G622" s="368"/>
      <c r="H622" s="40" t="s">
        <v>343</v>
      </c>
      <c r="I622" s="231">
        <v>2</v>
      </c>
      <c r="J622" s="289"/>
      <c r="K622" s="37"/>
      <c r="L622" s="37"/>
      <c r="M622" s="37">
        <f t="shared" si="70"/>
        <v>0</v>
      </c>
      <c r="N622" s="37"/>
      <c r="O622" s="189">
        <f t="shared" si="69"/>
        <v>0</v>
      </c>
    </row>
    <row r="623" spans="1:15" ht="12.75" customHeight="1" x14ac:dyDescent="0.25">
      <c r="A623" s="188">
        <v>212</v>
      </c>
      <c r="B623" s="55"/>
      <c r="C623" s="366" t="s">
        <v>345</v>
      </c>
      <c r="D623" s="367"/>
      <c r="E623" s="367"/>
      <c r="F623" s="367"/>
      <c r="G623" s="368"/>
      <c r="H623" s="56" t="s">
        <v>134</v>
      </c>
      <c r="I623" s="231">
        <v>10</v>
      </c>
      <c r="J623" s="289"/>
      <c r="K623" s="37"/>
      <c r="L623" s="37"/>
      <c r="M623" s="37">
        <f t="shared" si="70"/>
        <v>0</v>
      </c>
      <c r="N623" s="37"/>
      <c r="O623" s="189">
        <f t="shared" si="69"/>
        <v>0</v>
      </c>
    </row>
    <row r="624" spans="1:15" ht="12.75" customHeight="1" x14ac:dyDescent="0.25">
      <c r="A624" s="188">
        <v>213</v>
      </c>
      <c r="B624" s="55"/>
      <c r="C624" s="366" t="s">
        <v>346</v>
      </c>
      <c r="D624" s="367"/>
      <c r="E624" s="367"/>
      <c r="F624" s="367"/>
      <c r="G624" s="368"/>
      <c r="H624" s="56" t="s">
        <v>37</v>
      </c>
      <c r="I624" s="231">
        <v>128</v>
      </c>
      <c r="J624" s="291"/>
      <c r="K624" s="73"/>
      <c r="L624" s="73"/>
      <c r="M624" s="37">
        <f t="shared" si="70"/>
        <v>0</v>
      </c>
      <c r="N624" s="37"/>
      <c r="O624" s="189">
        <f t="shared" si="69"/>
        <v>0</v>
      </c>
    </row>
    <row r="625" spans="1:15" ht="12.75" customHeight="1" x14ac:dyDescent="0.25">
      <c r="A625" s="188">
        <v>214</v>
      </c>
      <c r="B625" s="55"/>
      <c r="C625" s="366" t="s">
        <v>347</v>
      </c>
      <c r="D625" s="367"/>
      <c r="E625" s="367"/>
      <c r="F625" s="367"/>
      <c r="G625" s="368"/>
      <c r="H625" s="56" t="s">
        <v>37</v>
      </c>
      <c r="I625" s="231">
        <v>128</v>
      </c>
      <c r="J625" s="291"/>
      <c r="K625" s="73"/>
      <c r="L625" s="73"/>
      <c r="M625" s="37">
        <f t="shared" si="70"/>
        <v>0</v>
      </c>
      <c r="N625" s="37"/>
      <c r="O625" s="189">
        <f t="shared" si="69"/>
        <v>0</v>
      </c>
    </row>
    <row r="626" spans="1:15" ht="26.25" customHeight="1" x14ac:dyDescent="0.25">
      <c r="A626" s="188">
        <v>215</v>
      </c>
      <c r="B626" s="62"/>
      <c r="C626" s="366" t="s">
        <v>435</v>
      </c>
      <c r="D626" s="367"/>
      <c r="E626" s="367"/>
      <c r="F626" s="367"/>
      <c r="G626" s="368"/>
      <c r="H626" s="56" t="s">
        <v>134</v>
      </c>
      <c r="I626" s="231">
        <v>0.5</v>
      </c>
      <c r="J626" s="289"/>
      <c r="K626" s="37"/>
      <c r="L626" s="37"/>
      <c r="M626" s="37">
        <f t="shared" si="70"/>
        <v>0</v>
      </c>
      <c r="N626" s="37"/>
      <c r="O626" s="189">
        <f t="shared" si="69"/>
        <v>0</v>
      </c>
    </row>
    <row r="627" spans="1:15" ht="26.25" customHeight="1" x14ac:dyDescent="0.25">
      <c r="A627" s="188">
        <v>216</v>
      </c>
      <c r="B627" s="62"/>
      <c r="C627" s="366" t="s">
        <v>436</v>
      </c>
      <c r="D627" s="367"/>
      <c r="E627" s="367"/>
      <c r="F627" s="367"/>
      <c r="G627" s="368"/>
      <c r="H627" s="56" t="s">
        <v>134</v>
      </c>
      <c r="I627" s="231">
        <v>1</v>
      </c>
      <c r="J627" s="289"/>
      <c r="K627" s="37"/>
      <c r="L627" s="37"/>
      <c r="M627" s="37">
        <f t="shared" si="70"/>
        <v>0</v>
      </c>
      <c r="N627" s="37"/>
      <c r="O627" s="189">
        <f t="shared" si="69"/>
        <v>0</v>
      </c>
    </row>
    <row r="628" spans="1:15" ht="12.75" customHeight="1" x14ac:dyDescent="0.25">
      <c r="A628" s="270" t="s">
        <v>437</v>
      </c>
      <c r="B628" s="277"/>
      <c r="C628" s="277"/>
      <c r="D628" s="277"/>
      <c r="E628" s="277"/>
      <c r="F628" s="277"/>
      <c r="G628" s="277"/>
      <c r="H628" s="278"/>
      <c r="I628" s="279"/>
      <c r="J628" s="280"/>
      <c r="K628" s="281"/>
      <c r="L628" s="281"/>
      <c r="M628" s="281"/>
      <c r="N628" s="281"/>
      <c r="O628" s="282"/>
    </row>
    <row r="629" spans="1:15" ht="39" customHeight="1" x14ac:dyDescent="0.25">
      <c r="A629" s="179">
        <v>217</v>
      </c>
      <c r="B629" s="33"/>
      <c r="C629" s="391" t="s">
        <v>438</v>
      </c>
      <c r="D629" s="392"/>
      <c r="E629" s="392"/>
      <c r="F629" s="392"/>
      <c r="G629" s="393"/>
      <c r="H629" s="34" t="s">
        <v>269</v>
      </c>
      <c r="I629" s="231">
        <v>1.5</v>
      </c>
      <c r="J629" s="36"/>
      <c r="K629" s="37"/>
      <c r="L629" s="37"/>
      <c r="M629" s="37"/>
      <c r="N629" s="37"/>
      <c r="O629" s="180"/>
    </row>
    <row r="630" spans="1:15" ht="11.25" customHeight="1" x14ac:dyDescent="0.2">
      <c r="A630" s="181"/>
      <c r="B630" s="39"/>
      <c r="C630" s="385" t="s">
        <v>23</v>
      </c>
      <c r="D630" s="386"/>
      <c r="E630" s="386"/>
      <c r="F630" s="386"/>
      <c r="G630" s="387"/>
      <c r="H630" s="40"/>
      <c r="I630" s="229"/>
      <c r="J630" s="42"/>
      <c r="K630" s="43"/>
      <c r="L630" s="43"/>
      <c r="M630" s="43"/>
      <c r="N630" s="43"/>
      <c r="O630" s="182"/>
    </row>
    <row r="631" spans="1:15" ht="12" customHeight="1" x14ac:dyDescent="0.2">
      <c r="A631" s="183" t="s">
        <v>439</v>
      </c>
      <c r="B631" s="39"/>
      <c r="C631" s="381" t="s">
        <v>14</v>
      </c>
      <c r="D631" s="382"/>
      <c r="E631" s="382"/>
      <c r="F631" s="382"/>
      <c r="G631" s="383"/>
      <c r="H631" s="40"/>
      <c r="I631" s="229"/>
      <c r="J631" s="45"/>
      <c r="K631" s="43"/>
      <c r="L631" s="43"/>
      <c r="M631" s="43"/>
      <c r="N631" s="43"/>
      <c r="O631" s="184"/>
    </row>
    <row r="632" spans="1:15" ht="11.25" customHeight="1" x14ac:dyDescent="0.2">
      <c r="A632" s="181"/>
      <c r="B632" s="39"/>
      <c r="C632" s="385" t="s">
        <v>25</v>
      </c>
      <c r="D632" s="386"/>
      <c r="E632" s="386"/>
      <c r="F632" s="386"/>
      <c r="G632" s="387"/>
      <c r="H632" s="40"/>
      <c r="I632" s="229"/>
      <c r="J632" s="45"/>
      <c r="K632" s="43"/>
      <c r="L632" s="43"/>
      <c r="M632" s="43"/>
      <c r="N632" s="43"/>
      <c r="O632" s="185"/>
    </row>
    <row r="633" spans="1:15" ht="29.25" customHeight="1" x14ac:dyDescent="0.25">
      <c r="A633" s="183" t="s">
        <v>440</v>
      </c>
      <c r="B633" s="46"/>
      <c r="C633" s="384" t="s">
        <v>1043</v>
      </c>
      <c r="D633" s="376"/>
      <c r="E633" s="376"/>
      <c r="F633" s="376"/>
      <c r="G633" s="377"/>
      <c r="H633" s="47" t="s">
        <v>27</v>
      </c>
      <c r="I633" s="230">
        <v>234</v>
      </c>
      <c r="J633" s="287"/>
      <c r="K633" s="43">
        <f>I633*J633</f>
        <v>0</v>
      </c>
      <c r="L633" s="43"/>
      <c r="M633" s="43"/>
      <c r="N633" s="43"/>
      <c r="O633" s="187">
        <f>SUM(K633:N633)</f>
        <v>0</v>
      </c>
    </row>
    <row r="634" spans="1:15" ht="11.25" customHeight="1" x14ac:dyDescent="0.2">
      <c r="A634" s="183" t="s">
        <v>441</v>
      </c>
      <c r="B634" s="39"/>
      <c r="C634" s="381" t="s">
        <v>15</v>
      </c>
      <c r="D634" s="382"/>
      <c r="E634" s="382"/>
      <c r="F634" s="382"/>
      <c r="G634" s="383"/>
      <c r="H634" s="40"/>
      <c r="I634" s="229"/>
      <c r="J634" s="45"/>
      <c r="K634" s="43"/>
      <c r="L634" s="43"/>
      <c r="M634" s="43"/>
      <c r="N634" s="43"/>
      <c r="O634" s="184"/>
    </row>
    <row r="635" spans="1:15" ht="11.25" customHeight="1" x14ac:dyDescent="0.2">
      <c r="A635" s="181"/>
      <c r="B635" s="39"/>
      <c r="C635" s="385" t="s">
        <v>29</v>
      </c>
      <c r="D635" s="386"/>
      <c r="E635" s="386"/>
      <c r="F635" s="386"/>
      <c r="G635" s="387"/>
      <c r="H635" s="40"/>
      <c r="I635" s="229"/>
      <c r="J635" s="45"/>
      <c r="K635" s="43"/>
      <c r="L635" s="43"/>
      <c r="M635" s="43"/>
      <c r="N635" s="43"/>
      <c r="O635" s="185"/>
    </row>
    <row r="636" spans="1:15" ht="12" customHeight="1" x14ac:dyDescent="0.25">
      <c r="A636" s="183" t="s">
        <v>442</v>
      </c>
      <c r="B636" s="49"/>
      <c r="C636" s="378" t="s">
        <v>275</v>
      </c>
      <c r="D636" s="379"/>
      <c r="E636" s="379"/>
      <c r="F636" s="379"/>
      <c r="G636" s="380"/>
      <c r="H636" s="47" t="s">
        <v>31</v>
      </c>
      <c r="I636" s="230">
        <v>0.58499999999999996</v>
      </c>
      <c r="J636" s="288"/>
      <c r="K636" s="52"/>
      <c r="L636" s="43">
        <f t="shared" ref="L636:L643" si="71">I636*J636</f>
        <v>0</v>
      </c>
      <c r="M636" s="43"/>
      <c r="N636" s="43"/>
      <c r="O636" s="187">
        <f t="shared" ref="O636:O643" si="72">SUM(K636:N636)</f>
        <v>0</v>
      </c>
    </row>
    <row r="637" spans="1:15" ht="29.25" customHeight="1" x14ac:dyDescent="0.25">
      <c r="A637" s="183" t="s">
        <v>443</v>
      </c>
      <c r="B637" s="49"/>
      <c r="C637" s="384" t="s">
        <v>1038</v>
      </c>
      <c r="D637" s="376"/>
      <c r="E637" s="376"/>
      <c r="F637" s="376"/>
      <c r="G637" s="377"/>
      <c r="H637" s="47" t="s">
        <v>31</v>
      </c>
      <c r="I637" s="230">
        <v>0.97499999999999998</v>
      </c>
      <c r="J637" s="287"/>
      <c r="K637" s="43"/>
      <c r="L637" s="43">
        <f t="shared" si="71"/>
        <v>0</v>
      </c>
      <c r="M637" s="43"/>
      <c r="N637" s="43"/>
      <c r="O637" s="187">
        <f t="shared" si="72"/>
        <v>0</v>
      </c>
    </row>
    <row r="638" spans="1:15" ht="11.25" customHeight="1" x14ac:dyDescent="0.25">
      <c r="A638" s="183" t="s">
        <v>444</v>
      </c>
      <c r="B638" s="49"/>
      <c r="C638" s="378" t="s">
        <v>278</v>
      </c>
      <c r="D638" s="379"/>
      <c r="E638" s="379"/>
      <c r="F638" s="379"/>
      <c r="G638" s="380"/>
      <c r="H638" s="47" t="s">
        <v>31</v>
      </c>
      <c r="I638" s="230">
        <v>2.145</v>
      </c>
      <c r="J638" s="288"/>
      <c r="K638" s="52"/>
      <c r="L638" s="43">
        <f t="shared" si="71"/>
        <v>0</v>
      </c>
      <c r="M638" s="43"/>
      <c r="N638" s="43"/>
      <c r="O638" s="187">
        <f t="shared" si="72"/>
        <v>0</v>
      </c>
    </row>
    <row r="639" spans="1:15" ht="11.25" customHeight="1" x14ac:dyDescent="0.25">
      <c r="A639" s="183" t="s">
        <v>445</v>
      </c>
      <c r="B639" s="49"/>
      <c r="C639" s="378" t="s">
        <v>280</v>
      </c>
      <c r="D639" s="379"/>
      <c r="E639" s="379"/>
      <c r="F639" s="379"/>
      <c r="G639" s="380"/>
      <c r="H639" s="47" t="s">
        <v>31</v>
      </c>
      <c r="I639" s="230">
        <v>2.6715</v>
      </c>
      <c r="J639" s="288"/>
      <c r="K639" s="52"/>
      <c r="L639" s="43">
        <f t="shared" si="71"/>
        <v>0</v>
      </c>
      <c r="M639" s="43"/>
      <c r="N639" s="43"/>
      <c r="O639" s="187">
        <f t="shared" si="72"/>
        <v>0</v>
      </c>
    </row>
    <row r="640" spans="1:15" ht="12" customHeight="1" x14ac:dyDescent="0.25">
      <c r="A640" s="183" t="s">
        <v>446</v>
      </c>
      <c r="B640" s="49"/>
      <c r="C640" s="378" t="s">
        <v>284</v>
      </c>
      <c r="D640" s="379"/>
      <c r="E640" s="379"/>
      <c r="F640" s="379"/>
      <c r="G640" s="380"/>
      <c r="H640" s="47" t="s">
        <v>31</v>
      </c>
      <c r="I640" s="230">
        <v>1.6379999999999999</v>
      </c>
      <c r="J640" s="287"/>
      <c r="K640" s="43"/>
      <c r="L640" s="43">
        <f t="shared" si="71"/>
        <v>0</v>
      </c>
      <c r="M640" s="43"/>
      <c r="N640" s="43"/>
      <c r="O640" s="187">
        <f t="shared" si="72"/>
        <v>0</v>
      </c>
    </row>
    <row r="641" spans="1:15" ht="12" customHeight="1" x14ac:dyDescent="0.25">
      <c r="A641" s="183" t="s">
        <v>447</v>
      </c>
      <c r="B641" s="49"/>
      <c r="C641" s="378" t="s">
        <v>41</v>
      </c>
      <c r="D641" s="379"/>
      <c r="E641" s="379"/>
      <c r="F641" s="379"/>
      <c r="G641" s="380"/>
      <c r="H641" s="47" t="s">
        <v>31</v>
      </c>
      <c r="I641" s="230">
        <v>59.085000000000001</v>
      </c>
      <c r="J641" s="288"/>
      <c r="K641" s="52"/>
      <c r="L641" s="43">
        <f t="shared" si="71"/>
        <v>0</v>
      </c>
      <c r="M641" s="43"/>
      <c r="N641" s="43"/>
      <c r="O641" s="187">
        <f t="shared" si="72"/>
        <v>0</v>
      </c>
    </row>
    <row r="642" spans="1:15" ht="11.25" customHeight="1" x14ac:dyDescent="0.25">
      <c r="A642" s="183" t="s">
        <v>448</v>
      </c>
      <c r="B642" s="49"/>
      <c r="C642" s="378" t="s">
        <v>287</v>
      </c>
      <c r="D642" s="379"/>
      <c r="E642" s="379"/>
      <c r="F642" s="379"/>
      <c r="G642" s="380"/>
      <c r="H642" s="47" t="s">
        <v>31</v>
      </c>
      <c r="I642" s="230">
        <v>0.97499999999999998</v>
      </c>
      <c r="J642" s="287"/>
      <c r="K642" s="43"/>
      <c r="L642" s="43">
        <f t="shared" si="71"/>
        <v>0</v>
      </c>
      <c r="M642" s="43"/>
      <c r="N642" s="43"/>
      <c r="O642" s="187">
        <f t="shared" si="72"/>
        <v>0</v>
      </c>
    </row>
    <row r="643" spans="1:15" ht="12" customHeight="1" x14ac:dyDescent="0.25">
      <c r="A643" s="183" t="s">
        <v>449</v>
      </c>
      <c r="B643" s="49"/>
      <c r="C643" s="378" t="s">
        <v>289</v>
      </c>
      <c r="D643" s="379"/>
      <c r="E643" s="379"/>
      <c r="F643" s="379"/>
      <c r="G643" s="380"/>
      <c r="H643" s="47" t="s">
        <v>31</v>
      </c>
      <c r="I643" s="230">
        <v>1.95</v>
      </c>
      <c r="J643" s="288"/>
      <c r="K643" s="52"/>
      <c r="L643" s="43">
        <f t="shared" si="71"/>
        <v>0</v>
      </c>
      <c r="M643" s="43"/>
      <c r="N643" s="43"/>
      <c r="O643" s="187">
        <f t="shared" si="72"/>
        <v>0</v>
      </c>
    </row>
    <row r="644" spans="1:15" ht="11.25" customHeight="1" x14ac:dyDescent="0.2">
      <c r="A644" s="183" t="s">
        <v>450</v>
      </c>
      <c r="B644" s="39"/>
      <c r="C644" s="381" t="s">
        <v>16</v>
      </c>
      <c r="D644" s="382"/>
      <c r="E644" s="382"/>
      <c r="F644" s="382"/>
      <c r="G644" s="383"/>
      <c r="H644" s="40"/>
      <c r="I644" s="229"/>
      <c r="J644" s="45"/>
      <c r="K644" s="43"/>
      <c r="L644" s="43"/>
      <c r="M644" s="43"/>
      <c r="N644" s="43"/>
      <c r="O644" s="184"/>
    </row>
    <row r="645" spans="1:15" ht="12" customHeight="1" x14ac:dyDescent="0.25">
      <c r="A645" s="183" t="s">
        <v>451</v>
      </c>
      <c r="B645" s="49"/>
      <c r="C645" s="378" t="s">
        <v>43</v>
      </c>
      <c r="D645" s="379"/>
      <c r="E645" s="379"/>
      <c r="F645" s="379"/>
      <c r="G645" s="380"/>
      <c r="H645" s="40" t="s">
        <v>44</v>
      </c>
      <c r="I645" s="230">
        <v>3.9</v>
      </c>
      <c r="J645" s="288"/>
      <c r="K645" s="52"/>
      <c r="L645" s="52"/>
      <c r="M645" s="52">
        <f t="shared" ref="M645:M647" si="73">I645*J645</f>
        <v>0</v>
      </c>
      <c r="N645" s="52"/>
      <c r="O645" s="187">
        <f>SUM(K645:N645)</f>
        <v>0</v>
      </c>
    </row>
    <row r="646" spans="1:15" ht="12" customHeight="1" x14ac:dyDescent="0.25">
      <c r="A646" s="183" t="s">
        <v>452</v>
      </c>
      <c r="B646" s="49"/>
      <c r="C646" s="378" t="s">
        <v>45</v>
      </c>
      <c r="D646" s="379"/>
      <c r="E646" s="379"/>
      <c r="F646" s="379"/>
      <c r="G646" s="380"/>
      <c r="H646" s="47" t="s">
        <v>35</v>
      </c>
      <c r="I646" s="230">
        <v>0.75</v>
      </c>
      <c r="J646" s="288"/>
      <c r="K646" s="52"/>
      <c r="L646" s="52"/>
      <c r="M646" s="52">
        <f t="shared" si="73"/>
        <v>0</v>
      </c>
      <c r="N646" s="52"/>
      <c r="O646" s="187">
        <f>SUM(K646:N646)</f>
        <v>0</v>
      </c>
    </row>
    <row r="647" spans="1:15" ht="11.25" customHeight="1" x14ac:dyDescent="0.25">
      <c r="A647" s="183" t="s">
        <v>453</v>
      </c>
      <c r="B647" s="49"/>
      <c r="C647" s="378" t="s">
        <v>294</v>
      </c>
      <c r="D647" s="379"/>
      <c r="E647" s="379"/>
      <c r="F647" s="379"/>
      <c r="G647" s="380"/>
      <c r="H647" s="47" t="s">
        <v>47</v>
      </c>
      <c r="I647" s="230">
        <v>3.2250000000000001E-2</v>
      </c>
      <c r="J647" s="287"/>
      <c r="K647" s="43"/>
      <c r="L647" s="43"/>
      <c r="M647" s="52">
        <f t="shared" si="73"/>
        <v>0</v>
      </c>
      <c r="N647" s="52"/>
      <c r="O647" s="187">
        <f>SUM(K647:N647)</f>
        <v>0</v>
      </c>
    </row>
    <row r="648" spans="1:15" ht="29.1" customHeight="1" x14ac:dyDescent="0.25">
      <c r="A648" s="179">
        <v>218</v>
      </c>
      <c r="B648" s="33"/>
      <c r="C648" s="388" t="s">
        <v>409</v>
      </c>
      <c r="D648" s="389"/>
      <c r="E648" s="389"/>
      <c r="F648" s="389"/>
      <c r="G648" s="390"/>
      <c r="H648" s="34" t="s">
        <v>269</v>
      </c>
      <c r="I648" s="228">
        <v>1.5</v>
      </c>
      <c r="J648" s="36"/>
      <c r="K648" s="37"/>
      <c r="L648" s="37"/>
      <c r="M648" s="37"/>
      <c r="N648" s="37"/>
      <c r="O648" s="180"/>
    </row>
    <row r="649" spans="1:15" ht="11.25" customHeight="1" x14ac:dyDescent="0.2">
      <c r="A649" s="181"/>
      <c r="B649" s="39"/>
      <c r="C649" s="385" t="s">
        <v>23</v>
      </c>
      <c r="D649" s="386"/>
      <c r="E649" s="386"/>
      <c r="F649" s="386"/>
      <c r="G649" s="387"/>
      <c r="H649" s="40"/>
      <c r="I649" s="229"/>
      <c r="J649" s="42"/>
      <c r="K649" s="43"/>
      <c r="L649" s="43"/>
      <c r="M649" s="43"/>
      <c r="N649" s="43"/>
      <c r="O649" s="182"/>
    </row>
    <row r="650" spans="1:15" ht="12" customHeight="1" x14ac:dyDescent="0.2">
      <c r="A650" s="183" t="s">
        <v>454</v>
      </c>
      <c r="B650" s="39"/>
      <c r="C650" s="381" t="s">
        <v>14</v>
      </c>
      <c r="D650" s="382"/>
      <c r="E650" s="382"/>
      <c r="F650" s="382"/>
      <c r="G650" s="383"/>
      <c r="H650" s="40"/>
      <c r="I650" s="229"/>
      <c r="J650" s="45"/>
      <c r="K650" s="43"/>
      <c r="L650" s="43"/>
      <c r="M650" s="43"/>
      <c r="N650" s="43"/>
      <c r="O650" s="184"/>
    </row>
    <row r="651" spans="1:15" ht="11.25" customHeight="1" x14ac:dyDescent="0.2">
      <c r="A651" s="181"/>
      <c r="B651" s="39"/>
      <c r="C651" s="385" t="s">
        <v>25</v>
      </c>
      <c r="D651" s="386"/>
      <c r="E651" s="386"/>
      <c r="F651" s="386"/>
      <c r="G651" s="387"/>
      <c r="H651" s="40"/>
      <c r="I651" s="229"/>
      <c r="J651" s="45"/>
      <c r="K651" s="43"/>
      <c r="L651" s="43"/>
      <c r="M651" s="43"/>
      <c r="N651" s="43"/>
      <c r="O651" s="185"/>
    </row>
    <row r="652" spans="1:15" ht="30.75" customHeight="1" x14ac:dyDescent="0.25">
      <c r="A652" s="183" t="s">
        <v>455</v>
      </c>
      <c r="B652" s="46"/>
      <c r="C652" s="384" t="s">
        <v>1044</v>
      </c>
      <c r="D652" s="376"/>
      <c r="E652" s="376"/>
      <c r="F652" s="376"/>
      <c r="G652" s="377"/>
      <c r="H652" s="47" t="s">
        <v>27</v>
      </c>
      <c r="I652" s="230">
        <v>143.52000000000001</v>
      </c>
      <c r="J652" s="287"/>
      <c r="K652" s="43">
        <f>I652*J652</f>
        <v>0</v>
      </c>
      <c r="L652" s="43"/>
      <c r="M652" s="43"/>
      <c r="N652" s="43"/>
      <c r="O652" s="187">
        <f>SUM(K652:N652)</f>
        <v>0</v>
      </c>
    </row>
    <row r="653" spans="1:15" ht="11.25" customHeight="1" x14ac:dyDescent="0.2">
      <c r="A653" s="183" t="s">
        <v>456</v>
      </c>
      <c r="B653" s="39"/>
      <c r="C653" s="381" t="s">
        <v>15</v>
      </c>
      <c r="D653" s="382"/>
      <c r="E653" s="382"/>
      <c r="F653" s="382"/>
      <c r="G653" s="383"/>
      <c r="H653" s="40"/>
      <c r="I653" s="229"/>
      <c r="J653" s="45"/>
      <c r="K653" s="43"/>
      <c r="L653" s="43"/>
      <c r="M653" s="43"/>
      <c r="N653" s="43"/>
      <c r="O653" s="184"/>
    </row>
    <row r="654" spans="1:15" ht="11.25" customHeight="1" x14ac:dyDescent="0.2">
      <c r="A654" s="181"/>
      <c r="B654" s="39"/>
      <c r="C654" s="385" t="s">
        <v>29</v>
      </c>
      <c r="D654" s="386"/>
      <c r="E654" s="386"/>
      <c r="F654" s="386"/>
      <c r="G654" s="387"/>
      <c r="H654" s="40"/>
      <c r="I654" s="229"/>
      <c r="J654" s="45"/>
      <c r="K654" s="43"/>
      <c r="L654" s="43"/>
      <c r="M654" s="43"/>
      <c r="N654" s="43"/>
      <c r="O654" s="185"/>
    </row>
    <row r="655" spans="1:15" ht="27" customHeight="1" x14ac:dyDescent="0.25">
      <c r="A655" s="183" t="s">
        <v>457</v>
      </c>
      <c r="B655" s="49"/>
      <c r="C655" s="378" t="s">
        <v>300</v>
      </c>
      <c r="D655" s="379"/>
      <c r="E655" s="379"/>
      <c r="F655" s="379"/>
      <c r="G655" s="380"/>
      <c r="H655" s="47" t="s">
        <v>31</v>
      </c>
      <c r="I655" s="230">
        <v>31.785</v>
      </c>
      <c r="J655" s="288"/>
      <c r="K655" s="52"/>
      <c r="L655" s="43">
        <f>I655*J655</f>
        <v>0</v>
      </c>
      <c r="M655" s="43"/>
      <c r="N655" s="43"/>
      <c r="O655" s="187">
        <f t="shared" ref="O655:O660" si="74">SUM(K655:N655)</f>
        <v>0</v>
      </c>
    </row>
    <row r="656" spans="1:15" ht="11.25" customHeight="1" x14ac:dyDescent="0.25">
      <c r="A656" s="183" t="s">
        <v>458</v>
      </c>
      <c r="B656" s="49"/>
      <c r="C656" s="378" t="s">
        <v>280</v>
      </c>
      <c r="D656" s="379"/>
      <c r="E656" s="379"/>
      <c r="F656" s="379"/>
      <c r="G656" s="380"/>
      <c r="H656" s="47" t="s">
        <v>31</v>
      </c>
      <c r="I656" s="230">
        <v>7.2149999999999999</v>
      </c>
      <c r="J656" s="288"/>
      <c r="K656" s="52"/>
      <c r="L656" s="43">
        <f t="shared" ref="L656:L660" si="75">I656*J656</f>
        <v>0</v>
      </c>
      <c r="M656" s="43"/>
      <c r="N656" s="43"/>
      <c r="O656" s="187">
        <f t="shared" si="74"/>
        <v>0</v>
      </c>
    </row>
    <row r="657" spans="1:15" ht="30" customHeight="1" x14ac:dyDescent="0.25">
      <c r="A657" s="183" t="s">
        <v>459</v>
      </c>
      <c r="B657" s="49"/>
      <c r="C657" s="384" t="s">
        <v>1037</v>
      </c>
      <c r="D657" s="376"/>
      <c r="E657" s="376"/>
      <c r="F657" s="376"/>
      <c r="G657" s="377"/>
      <c r="H657" s="47" t="s">
        <v>31</v>
      </c>
      <c r="I657" s="230">
        <v>2.3205</v>
      </c>
      <c r="J657" s="288"/>
      <c r="K657" s="52"/>
      <c r="L657" s="43">
        <f t="shared" si="75"/>
        <v>0</v>
      </c>
      <c r="M657" s="43"/>
      <c r="N657" s="43"/>
      <c r="O657" s="187">
        <f t="shared" si="74"/>
        <v>0</v>
      </c>
    </row>
    <row r="658" spans="1:15" ht="11.25" customHeight="1" x14ac:dyDescent="0.25">
      <c r="A658" s="183" t="s">
        <v>460</v>
      </c>
      <c r="B658" s="49"/>
      <c r="C658" s="378" t="s">
        <v>308</v>
      </c>
      <c r="D658" s="379"/>
      <c r="E658" s="379"/>
      <c r="F658" s="379"/>
      <c r="G658" s="380"/>
      <c r="H658" s="47" t="s">
        <v>31</v>
      </c>
      <c r="I658" s="230">
        <v>0.2145</v>
      </c>
      <c r="J658" s="287"/>
      <c r="K658" s="43"/>
      <c r="L658" s="43">
        <f t="shared" si="75"/>
        <v>0</v>
      </c>
      <c r="M658" s="43"/>
      <c r="N658" s="43"/>
      <c r="O658" s="187">
        <f t="shared" si="74"/>
        <v>0</v>
      </c>
    </row>
    <row r="659" spans="1:15" ht="11.25" customHeight="1" x14ac:dyDescent="0.25">
      <c r="A659" s="183" t="s">
        <v>461</v>
      </c>
      <c r="B659" s="49"/>
      <c r="C659" s="378" t="s">
        <v>32</v>
      </c>
      <c r="D659" s="379"/>
      <c r="E659" s="379"/>
      <c r="F659" s="379"/>
      <c r="G659" s="380"/>
      <c r="H659" s="47" t="s">
        <v>31</v>
      </c>
      <c r="I659" s="230">
        <v>0.312</v>
      </c>
      <c r="J659" s="287"/>
      <c r="K659" s="43"/>
      <c r="L659" s="43">
        <f t="shared" si="75"/>
        <v>0</v>
      </c>
      <c r="M659" s="43"/>
      <c r="N659" s="43"/>
      <c r="O659" s="187">
        <f t="shared" si="74"/>
        <v>0</v>
      </c>
    </row>
    <row r="660" spans="1:15" ht="12" customHeight="1" x14ac:dyDescent="0.25">
      <c r="A660" s="183" t="s">
        <v>462</v>
      </c>
      <c r="B660" s="49"/>
      <c r="C660" s="378" t="s">
        <v>289</v>
      </c>
      <c r="D660" s="379"/>
      <c r="E660" s="379"/>
      <c r="F660" s="379"/>
      <c r="G660" s="380"/>
      <c r="H660" s="47" t="s">
        <v>31</v>
      </c>
      <c r="I660" s="230">
        <v>4.524</v>
      </c>
      <c r="J660" s="288"/>
      <c r="K660" s="52"/>
      <c r="L660" s="43">
        <f t="shared" si="75"/>
        <v>0</v>
      </c>
      <c r="M660" s="43"/>
      <c r="N660" s="43"/>
      <c r="O660" s="187">
        <f t="shared" si="74"/>
        <v>0</v>
      </c>
    </row>
    <row r="661" spans="1:15" ht="11.25" customHeight="1" x14ac:dyDescent="0.2">
      <c r="A661" s="183" t="s">
        <v>463</v>
      </c>
      <c r="B661" s="39"/>
      <c r="C661" s="381" t="s">
        <v>16</v>
      </c>
      <c r="D661" s="382"/>
      <c r="E661" s="382"/>
      <c r="F661" s="382"/>
      <c r="G661" s="383"/>
      <c r="H661" s="40"/>
      <c r="I661" s="229"/>
      <c r="J661" s="45"/>
      <c r="K661" s="43"/>
      <c r="L661" s="43"/>
      <c r="M661" s="43"/>
      <c r="N661" s="43"/>
      <c r="O661" s="184"/>
    </row>
    <row r="662" spans="1:15" ht="38.25" customHeight="1" x14ac:dyDescent="0.25">
      <c r="A662" s="183" t="s">
        <v>464</v>
      </c>
      <c r="B662" s="49"/>
      <c r="C662" s="378" t="s">
        <v>313</v>
      </c>
      <c r="D662" s="379"/>
      <c r="E662" s="379"/>
      <c r="F662" s="379"/>
      <c r="G662" s="380"/>
      <c r="H662" s="47" t="s">
        <v>314</v>
      </c>
      <c r="I662" s="230">
        <v>2.8049999999999999E-2</v>
      </c>
      <c r="J662" s="287"/>
      <c r="K662" s="43"/>
      <c r="L662" s="43"/>
      <c r="M662" s="52">
        <f t="shared" ref="M662:M673" si="76">I662*J662</f>
        <v>0</v>
      </c>
      <c r="N662" s="52"/>
      <c r="O662" s="187">
        <f t="shared" ref="O662:O683" si="77">SUM(K662:N662)</f>
        <v>0</v>
      </c>
    </row>
    <row r="663" spans="1:15" ht="27.75" customHeight="1" x14ac:dyDescent="0.25">
      <c r="A663" s="183" t="s">
        <v>465</v>
      </c>
      <c r="B663" s="49"/>
      <c r="C663" s="384" t="s">
        <v>380</v>
      </c>
      <c r="D663" s="376"/>
      <c r="E663" s="376"/>
      <c r="F663" s="376"/>
      <c r="G663" s="377"/>
      <c r="H663" s="40" t="s">
        <v>44</v>
      </c>
      <c r="I663" s="230">
        <v>1.5449999999999999E-3</v>
      </c>
      <c r="J663" s="287"/>
      <c r="K663" s="43"/>
      <c r="L663" s="43"/>
      <c r="M663" s="52">
        <f t="shared" si="76"/>
        <v>0</v>
      </c>
      <c r="N663" s="52"/>
      <c r="O663" s="187">
        <f t="shared" si="77"/>
        <v>0</v>
      </c>
    </row>
    <row r="664" spans="1:15" ht="11.25" customHeight="1" x14ac:dyDescent="0.25">
      <c r="A664" s="183" t="s">
        <v>466</v>
      </c>
      <c r="B664" s="49"/>
      <c r="C664" s="378" t="s">
        <v>320</v>
      </c>
      <c r="D664" s="379"/>
      <c r="E664" s="379"/>
      <c r="F664" s="379"/>
      <c r="G664" s="380"/>
      <c r="H664" s="47" t="s">
        <v>47</v>
      </c>
      <c r="I664" s="230">
        <v>7.4999999999999997E-3</v>
      </c>
      <c r="J664" s="287"/>
      <c r="K664" s="43"/>
      <c r="L664" s="43"/>
      <c r="M664" s="52">
        <f t="shared" si="76"/>
        <v>0</v>
      </c>
      <c r="N664" s="52"/>
      <c r="O664" s="187">
        <f t="shared" si="77"/>
        <v>0</v>
      </c>
    </row>
    <row r="665" spans="1:15" ht="12.95" customHeight="1" x14ac:dyDescent="0.25">
      <c r="A665" s="183" t="s">
        <v>467</v>
      </c>
      <c r="B665" s="49"/>
      <c r="C665" s="378" t="s">
        <v>43</v>
      </c>
      <c r="D665" s="379"/>
      <c r="E665" s="379"/>
      <c r="F665" s="379"/>
      <c r="G665" s="380"/>
      <c r="H665" s="40" t="s">
        <v>44</v>
      </c>
      <c r="I665" s="230">
        <v>2.9249999999999998</v>
      </c>
      <c r="J665" s="288"/>
      <c r="K665" s="52"/>
      <c r="L665" s="52"/>
      <c r="M665" s="52">
        <f t="shared" si="76"/>
        <v>0</v>
      </c>
      <c r="N665" s="52"/>
      <c r="O665" s="187">
        <f t="shared" si="77"/>
        <v>0</v>
      </c>
    </row>
    <row r="666" spans="1:15" ht="11.25" customHeight="1" x14ac:dyDescent="0.25">
      <c r="A666" s="183" t="s">
        <v>468</v>
      </c>
      <c r="B666" s="49"/>
      <c r="C666" s="378" t="s">
        <v>45</v>
      </c>
      <c r="D666" s="379"/>
      <c r="E666" s="379"/>
      <c r="F666" s="379"/>
      <c r="G666" s="380"/>
      <c r="H666" s="47" t="s">
        <v>35</v>
      </c>
      <c r="I666" s="230">
        <v>0.88500000000000001</v>
      </c>
      <c r="J666" s="288"/>
      <c r="K666" s="52"/>
      <c r="L666" s="52"/>
      <c r="M666" s="52">
        <f t="shared" si="76"/>
        <v>0</v>
      </c>
      <c r="N666" s="52"/>
      <c r="O666" s="187">
        <f t="shared" si="77"/>
        <v>0</v>
      </c>
    </row>
    <row r="667" spans="1:15" ht="11.25" customHeight="1" x14ac:dyDescent="0.25">
      <c r="A667" s="183" t="s">
        <v>469</v>
      </c>
      <c r="B667" s="49"/>
      <c r="C667" s="378" t="s">
        <v>426</v>
      </c>
      <c r="D667" s="379"/>
      <c r="E667" s="379"/>
      <c r="F667" s="379"/>
      <c r="G667" s="380"/>
      <c r="H667" s="47" t="s">
        <v>47</v>
      </c>
      <c r="I667" s="230">
        <v>2.1000000000000001E-2</v>
      </c>
      <c r="J667" s="287"/>
      <c r="K667" s="43"/>
      <c r="L667" s="43"/>
      <c r="M667" s="52">
        <f t="shared" si="76"/>
        <v>0</v>
      </c>
      <c r="N667" s="52"/>
      <c r="O667" s="187">
        <f t="shared" si="77"/>
        <v>0</v>
      </c>
    </row>
    <row r="668" spans="1:15" ht="12" customHeight="1" x14ac:dyDescent="0.25">
      <c r="A668" s="183" t="s">
        <v>470</v>
      </c>
      <c r="B668" s="49"/>
      <c r="C668" s="378" t="s">
        <v>324</v>
      </c>
      <c r="D668" s="379"/>
      <c r="E668" s="379"/>
      <c r="F668" s="379"/>
      <c r="G668" s="380"/>
      <c r="H668" s="47" t="s">
        <v>47</v>
      </c>
      <c r="I668" s="230">
        <v>4.6500000000000003E-4</v>
      </c>
      <c r="J668" s="287"/>
      <c r="K668" s="43"/>
      <c r="L668" s="43"/>
      <c r="M668" s="52">
        <f t="shared" si="76"/>
        <v>0</v>
      </c>
      <c r="N668" s="52"/>
      <c r="O668" s="187">
        <f t="shared" si="77"/>
        <v>0</v>
      </c>
    </row>
    <row r="669" spans="1:15" ht="11.25" customHeight="1" x14ac:dyDescent="0.25">
      <c r="A669" s="183" t="s">
        <v>471</v>
      </c>
      <c r="B669" s="49"/>
      <c r="C669" s="378" t="s">
        <v>326</v>
      </c>
      <c r="D669" s="379"/>
      <c r="E669" s="379"/>
      <c r="F669" s="379"/>
      <c r="G669" s="380"/>
      <c r="H669" s="47" t="s">
        <v>47</v>
      </c>
      <c r="I669" s="230">
        <v>8.9999999999999998E-4</v>
      </c>
      <c r="J669" s="287"/>
      <c r="K669" s="43"/>
      <c r="L669" s="43"/>
      <c r="M669" s="52">
        <f t="shared" si="76"/>
        <v>0</v>
      </c>
      <c r="N669" s="52"/>
      <c r="O669" s="187">
        <f t="shared" si="77"/>
        <v>0</v>
      </c>
    </row>
    <row r="670" spans="1:15" ht="22.5" customHeight="1" x14ac:dyDescent="0.25">
      <c r="A670" s="183" t="s">
        <v>472</v>
      </c>
      <c r="B670" s="49"/>
      <c r="C670" s="375" t="s">
        <v>388</v>
      </c>
      <c r="D670" s="376"/>
      <c r="E670" s="376"/>
      <c r="F670" s="376"/>
      <c r="G670" s="377"/>
      <c r="H670" s="47" t="s">
        <v>35</v>
      </c>
      <c r="I670" s="230">
        <v>4.4999999999999998E-2</v>
      </c>
      <c r="J670" s="287"/>
      <c r="K670" s="43"/>
      <c r="L670" s="43"/>
      <c r="M670" s="52">
        <f t="shared" si="76"/>
        <v>0</v>
      </c>
      <c r="N670" s="52"/>
      <c r="O670" s="187">
        <f t="shared" si="77"/>
        <v>0</v>
      </c>
    </row>
    <row r="671" spans="1:15" ht="30" customHeight="1" x14ac:dyDescent="0.25">
      <c r="A671" s="183" t="s">
        <v>473</v>
      </c>
      <c r="B671" s="49"/>
      <c r="C671" s="384" t="s">
        <v>1042</v>
      </c>
      <c r="D671" s="376"/>
      <c r="E671" s="376"/>
      <c r="F671" s="376"/>
      <c r="G671" s="377"/>
      <c r="H671" s="47" t="s">
        <v>47</v>
      </c>
      <c r="I671" s="230">
        <v>2.9099999999999998E-3</v>
      </c>
      <c r="J671" s="287"/>
      <c r="K671" s="43"/>
      <c r="L671" s="43"/>
      <c r="M671" s="52">
        <f t="shared" si="76"/>
        <v>0</v>
      </c>
      <c r="N671" s="52"/>
      <c r="O671" s="187">
        <f t="shared" si="77"/>
        <v>0</v>
      </c>
    </row>
    <row r="672" spans="1:15" ht="12" customHeight="1" x14ac:dyDescent="0.25">
      <c r="A672" s="183" t="s">
        <v>474</v>
      </c>
      <c r="B672" s="49"/>
      <c r="C672" s="378" t="s">
        <v>334</v>
      </c>
      <c r="D672" s="379"/>
      <c r="E672" s="379"/>
      <c r="F672" s="379"/>
      <c r="G672" s="380"/>
      <c r="H672" s="47" t="s">
        <v>35</v>
      </c>
      <c r="I672" s="230">
        <v>1.4999999999999999E-2</v>
      </c>
      <c r="J672" s="288"/>
      <c r="K672" s="52"/>
      <c r="L672" s="52"/>
      <c r="M672" s="52">
        <f t="shared" si="76"/>
        <v>0</v>
      </c>
      <c r="N672" s="52"/>
      <c r="O672" s="187">
        <f t="shared" si="77"/>
        <v>0</v>
      </c>
    </row>
    <row r="673" spans="1:15" ht="11.25" customHeight="1" x14ac:dyDescent="0.25">
      <c r="A673" s="183" t="s">
        <v>475</v>
      </c>
      <c r="B673" s="49"/>
      <c r="C673" s="378" t="s">
        <v>336</v>
      </c>
      <c r="D673" s="379"/>
      <c r="E673" s="379"/>
      <c r="F673" s="379"/>
      <c r="G673" s="380"/>
      <c r="H673" s="47" t="s">
        <v>47</v>
      </c>
      <c r="I673" s="230">
        <v>1.4999999999999999E-4</v>
      </c>
      <c r="J673" s="287"/>
      <c r="K673" s="43"/>
      <c r="L673" s="43"/>
      <c r="M673" s="52">
        <f t="shared" si="76"/>
        <v>0</v>
      </c>
      <c r="N673" s="52"/>
      <c r="O673" s="187">
        <f t="shared" si="77"/>
        <v>0</v>
      </c>
    </row>
    <row r="674" spans="1:15" ht="12.75" customHeight="1" x14ac:dyDescent="0.25">
      <c r="A674" s="188">
        <v>219</v>
      </c>
      <c r="B674" s="55"/>
      <c r="C674" s="366" t="s">
        <v>433</v>
      </c>
      <c r="D674" s="367"/>
      <c r="E674" s="367"/>
      <c r="F674" s="367"/>
      <c r="G674" s="368"/>
      <c r="H674" s="56" t="s">
        <v>134</v>
      </c>
      <c r="I674" s="231">
        <v>60</v>
      </c>
      <c r="J674" s="289"/>
      <c r="K674" s="37"/>
      <c r="L674" s="37"/>
      <c r="M674" s="37">
        <f>I674*J674</f>
        <v>0</v>
      </c>
      <c r="N674" s="37"/>
      <c r="O674" s="189">
        <f t="shared" si="77"/>
        <v>0</v>
      </c>
    </row>
    <row r="675" spans="1:15" ht="12.75" customHeight="1" x14ac:dyDescent="0.25">
      <c r="A675" s="188">
        <v>220</v>
      </c>
      <c r="B675" s="55"/>
      <c r="C675" s="366" t="s">
        <v>434</v>
      </c>
      <c r="D675" s="367"/>
      <c r="E675" s="367"/>
      <c r="F675" s="367"/>
      <c r="G675" s="368"/>
      <c r="H675" s="56" t="s">
        <v>134</v>
      </c>
      <c r="I675" s="231">
        <v>15</v>
      </c>
      <c r="J675" s="289"/>
      <c r="K675" s="37"/>
      <c r="L675" s="37"/>
      <c r="M675" s="37">
        <f t="shared" ref="M675:M683" si="78">I675*J675</f>
        <v>0</v>
      </c>
      <c r="N675" s="37"/>
      <c r="O675" s="189">
        <f t="shared" si="77"/>
        <v>0</v>
      </c>
    </row>
    <row r="676" spans="1:15" ht="12.75" customHeight="1" x14ac:dyDescent="0.25">
      <c r="A676" s="188">
        <v>221</v>
      </c>
      <c r="B676" s="55"/>
      <c r="C676" s="366" t="s">
        <v>339</v>
      </c>
      <c r="D676" s="367"/>
      <c r="E676" s="367"/>
      <c r="F676" s="367"/>
      <c r="G676" s="368"/>
      <c r="H676" s="56" t="s">
        <v>134</v>
      </c>
      <c r="I676" s="231">
        <v>115</v>
      </c>
      <c r="J676" s="289"/>
      <c r="K676" s="37"/>
      <c r="L676" s="37"/>
      <c r="M676" s="37">
        <f t="shared" si="78"/>
        <v>0</v>
      </c>
      <c r="N676" s="37"/>
      <c r="O676" s="189">
        <f t="shared" si="77"/>
        <v>0</v>
      </c>
    </row>
    <row r="677" spans="1:15" ht="12.75" customHeight="1" x14ac:dyDescent="0.25">
      <c r="A677" s="188">
        <v>222</v>
      </c>
      <c r="B677" s="55"/>
      <c r="C677" s="366" t="s">
        <v>341</v>
      </c>
      <c r="D677" s="367"/>
      <c r="E677" s="367"/>
      <c r="F677" s="367"/>
      <c r="G677" s="368"/>
      <c r="H677" s="56" t="s">
        <v>134</v>
      </c>
      <c r="I677" s="231">
        <v>32</v>
      </c>
      <c r="J677" s="289"/>
      <c r="K677" s="37"/>
      <c r="L677" s="37"/>
      <c r="M677" s="37">
        <f t="shared" si="78"/>
        <v>0</v>
      </c>
      <c r="N677" s="37"/>
      <c r="O677" s="189">
        <f t="shared" si="77"/>
        <v>0</v>
      </c>
    </row>
    <row r="678" spans="1:15" ht="14.1" customHeight="1" x14ac:dyDescent="0.25">
      <c r="A678" s="188">
        <v>223</v>
      </c>
      <c r="B678" s="55"/>
      <c r="C678" s="366" t="s">
        <v>476</v>
      </c>
      <c r="D678" s="367"/>
      <c r="E678" s="367"/>
      <c r="F678" s="367"/>
      <c r="G678" s="368"/>
      <c r="H678" s="40" t="s">
        <v>343</v>
      </c>
      <c r="I678" s="231">
        <v>2</v>
      </c>
      <c r="J678" s="289"/>
      <c r="K678" s="37"/>
      <c r="L678" s="37"/>
      <c r="M678" s="37">
        <f t="shared" si="78"/>
        <v>0</v>
      </c>
      <c r="N678" s="37"/>
      <c r="O678" s="189">
        <f t="shared" si="77"/>
        <v>0</v>
      </c>
    </row>
    <row r="679" spans="1:15" ht="12.75" customHeight="1" x14ac:dyDescent="0.25">
      <c r="A679" s="193">
        <v>224</v>
      </c>
      <c r="B679" s="83"/>
      <c r="C679" s="394" t="s">
        <v>345</v>
      </c>
      <c r="D679" s="395"/>
      <c r="E679" s="395"/>
      <c r="F679" s="395"/>
      <c r="G679" s="396"/>
      <c r="H679" s="71" t="s">
        <v>134</v>
      </c>
      <c r="I679" s="233">
        <v>10</v>
      </c>
      <c r="J679" s="290"/>
      <c r="K679" s="68"/>
      <c r="L679" s="68"/>
      <c r="M679" s="37">
        <f t="shared" si="78"/>
        <v>0</v>
      </c>
      <c r="N679" s="37"/>
      <c r="O679" s="189">
        <f t="shared" si="77"/>
        <v>0</v>
      </c>
    </row>
    <row r="680" spans="1:15" ht="12.75" customHeight="1" x14ac:dyDescent="0.25">
      <c r="A680" s="188">
        <v>225</v>
      </c>
      <c r="B680" s="55"/>
      <c r="C680" s="366" t="s">
        <v>346</v>
      </c>
      <c r="D680" s="367"/>
      <c r="E680" s="367"/>
      <c r="F680" s="367"/>
      <c r="G680" s="368"/>
      <c r="H680" s="56" t="s">
        <v>37</v>
      </c>
      <c r="I680" s="231">
        <v>128</v>
      </c>
      <c r="J680" s="291"/>
      <c r="K680" s="73"/>
      <c r="L680" s="73"/>
      <c r="M680" s="37">
        <f t="shared" si="78"/>
        <v>0</v>
      </c>
      <c r="N680" s="37"/>
      <c r="O680" s="189">
        <f t="shared" si="77"/>
        <v>0</v>
      </c>
    </row>
    <row r="681" spans="1:15" ht="12.75" customHeight="1" x14ac:dyDescent="0.25">
      <c r="A681" s="188">
        <v>226</v>
      </c>
      <c r="B681" s="55"/>
      <c r="C681" s="366" t="s">
        <v>347</v>
      </c>
      <c r="D681" s="367"/>
      <c r="E681" s="367"/>
      <c r="F681" s="367"/>
      <c r="G681" s="368"/>
      <c r="H681" s="56" t="s">
        <v>37</v>
      </c>
      <c r="I681" s="231">
        <v>128</v>
      </c>
      <c r="J681" s="291"/>
      <c r="K681" s="73"/>
      <c r="L681" s="73"/>
      <c r="M681" s="37">
        <f t="shared" si="78"/>
        <v>0</v>
      </c>
      <c r="N681" s="37"/>
      <c r="O681" s="189">
        <f t="shared" si="77"/>
        <v>0</v>
      </c>
    </row>
    <row r="682" spans="1:15" ht="25.5" customHeight="1" x14ac:dyDescent="0.25">
      <c r="A682" s="188">
        <v>227</v>
      </c>
      <c r="B682" s="62"/>
      <c r="C682" s="397" t="s">
        <v>133</v>
      </c>
      <c r="D682" s="398"/>
      <c r="E682" s="398"/>
      <c r="F682" s="398"/>
      <c r="G682" s="399"/>
      <c r="H682" s="56" t="s">
        <v>134</v>
      </c>
      <c r="I682" s="231">
        <v>0.5</v>
      </c>
      <c r="J682" s="289"/>
      <c r="K682" s="37"/>
      <c r="L682" s="37"/>
      <c r="M682" s="37">
        <f t="shared" si="78"/>
        <v>0</v>
      </c>
      <c r="N682" s="37"/>
      <c r="O682" s="189">
        <f t="shared" si="77"/>
        <v>0</v>
      </c>
    </row>
    <row r="683" spans="1:15" ht="25.5" customHeight="1" x14ac:dyDescent="0.25">
      <c r="A683" s="188">
        <v>228</v>
      </c>
      <c r="B683" s="62"/>
      <c r="C683" s="397" t="s">
        <v>135</v>
      </c>
      <c r="D683" s="398"/>
      <c r="E683" s="398"/>
      <c r="F683" s="398"/>
      <c r="G683" s="399"/>
      <c r="H683" s="56" t="s">
        <v>134</v>
      </c>
      <c r="I683" s="231">
        <v>1</v>
      </c>
      <c r="J683" s="289"/>
      <c r="K683" s="37"/>
      <c r="L683" s="37"/>
      <c r="M683" s="37">
        <f t="shared" si="78"/>
        <v>0</v>
      </c>
      <c r="N683" s="37"/>
      <c r="O683" s="189">
        <f t="shared" si="77"/>
        <v>0</v>
      </c>
    </row>
    <row r="684" spans="1:15" ht="12.75" customHeight="1" x14ac:dyDescent="0.25">
      <c r="A684" s="270" t="s">
        <v>477</v>
      </c>
      <c r="B684" s="277"/>
      <c r="C684" s="277"/>
      <c r="D684" s="277"/>
      <c r="E684" s="277"/>
      <c r="F684" s="277"/>
      <c r="G684" s="277"/>
      <c r="H684" s="278"/>
      <c r="I684" s="279"/>
      <c r="J684" s="280"/>
      <c r="K684" s="281"/>
      <c r="L684" s="281"/>
      <c r="M684" s="281"/>
      <c r="N684" s="281"/>
      <c r="O684" s="282"/>
    </row>
    <row r="685" spans="1:15" ht="39.75" customHeight="1" x14ac:dyDescent="0.25">
      <c r="A685" s="179">
        <v>229</v>
      </c>
      <c r="B685" s="33"/>
      <c r="C685" s="391" t="s">
        <v>478</v>
      </c>
      <c r="D685" s="392"/>
      <c r="E685" s="392"/>
      <c r="F685" s="392"/>
      <c r="G685" s="393"/>
      <c r="H685" s="34" t="s">
        <v>269</v>
      </c>
      <c r="I685" s="228">
        <v>1.621</v>
      </c>
      <c r="J685" s="36"/>
      <c r="K685" s="37"/>
      <c r="L685" s="37"/>
      <c r="M685" s="37"/>
      <c r="N685" s="37"/>
      <c r="O685" s="180"/>
    </row>
    <row r="686" spans="1:15" ht="12" customHeight="1" x14ac:dyDescent="0.2">
      <c r="A686" s="181"/>
      <c r="B686" s="39"/>
      <c r="C686" s="385" t="s">
        <v>23</v>
      </c>
      <c r="D686" s="386"/>
      <c r="E686" s="386"/>
      <c r="F686" s="386"/>
      <c r="G686" s="387"/>
      <c r="H686" s="40"/>
      <c r="I686" s="229"/>
      <c r="J686" s="42"/>
      <c r="K686" s="43"/>
      <c r="L686" s="43"/>
      <c r="M686" s="43"/>
      <c r="N686" s="43"/>
      <c r="O686" s="182"/>
    </row>
    <row r="687" spans="1:15" ht="11.25" customHeight="1" x14ac:dyDescent="0.2">
      <c r="A687" s="183" t="s">
        <v>479</v>
      </c>
      <c r="B687" s="39"/>
      <c r="C687" s="381" t="s">
        <v>14</v>
      </c>
      <c r="D687" s="382"/>
      <c r="E687" s="382"/>
      <c r="F687" s="382"/>
      <c r="G687" s="383"/>
      <c r="H687" s="40"/>
      <c r="I687" s="229"/>
      <c r="J687" s="45"/>
      <c r="K687" s="43"/>
      <c r="L687" s="43"/>
      <c r="M687" s="43"/>
      <c r="N687" s="43"/>
      <c r="O687" s="184"/>
    </row>
    <row r="688" spans="1:15" ht="12" customHeight="1" x14ac:dyDescent="0.2">
      <c r="A688" s="181"/>
      <c r="B688" s="39"/>
      <c r="C688" s="385" t="s">
        <v>25</v>
      </c>
      <c r="D688" s="386"/>
      <c r="E688" s="386"/>
      <c r="F688" s="386"/>
      <c r="G688" s="387"/>
      <c r="H688" s="40"/>
      <c r="I688" s="229"/>
      <c r="J688" s="45"/>
      <c r="K688" s="43"/>
      <c r="L688" s="43"/>
      <c r="M688" s="43"/>
      <c r="N688" s="43"/>
      <c r="O688" s="185"/>
    </row>
    <row r="689" spans="1:15" ht="27" customHeight="1" x14ac:dyDescent="0.25">
      <c r="A689" s="183" t="s">
        <v>480</v>
      </c>
      <c r="B689" s="46"/>
      <c r="C689" s="384" t="s">
        <v>272</v>
      </c>
      <c r="D689" s="376"/>
      <c r="E689" s="376"/>
      <c r="F689" s="376"/>
      <c r="G689" s="377"/>
      <c r="H689" s="47" t="s">
        <v>27</v>
      </c>
      <c r="I689" s="230">
        <v>252.876</v>
      </c>
      <c r="J689" s="287"/>
      <c r="K689" s="43">
        <f>I689*J689</f>
        <v>0</v>
      </c>
      <c r="L689" s="43"/>
      <c r="M689" s="43"/>
      <c r="N689" s="43"/>
      <c r="O689" s="187">
        <f>SUM(K689:N689)</f>
        <v>0</v>
      </c>
    </row>
    <row r="690" spans="1:15" ht="12" customHeight="1" x14ac:dyDescent="0.2">
      <c r="A690" s="183" t="s">
        <v>481</v>
      </c>
      <c r="B690" s="39"/>
      <c r="C690" s="381" t="s">
        <v>15</v>
      </c>
      <c r="D690" s="382"/>
      <c r="E690" s="382"/>
      <c r="F690" s="382"/>
      <c r="G690" s="383"/>
      <c r="H690" s="40"/>
      <c r="I690" s="229"/>
      <c r="J690" s="45"/>
      <c r="K690" s="43"/>
      <c r="L690" s="43"/>
      <c r="M690" s="43"/>
      <c r="N690" s="43"/>
      <c r="O690" s="184"/>
    </row>
    <row r="691" spans="1:15" ht="11.25" customHeight="1" x14ac:dyDescent="0.2">
      <c r="A691" s="181"/>
      <c r="B691" s="39"/>
      <c r="C691" s="385" t="s">
        <v>29</v>
      </c>
      <c r="D691" s="386"/>
      <c r="E691" s="386"/>
      <c r="F691" s="386"/>
      <c r="G691" s="387"/>
      <c r="H691" s="40"/>
      <c r="I691" s="229"/>
      <c r="J691" s="45"/>
      <c r="K691" s="43"/>
      <c r="L691" s="43"/>
      <c r="M691" s="43"/>
      <c r="N691" s="43"/>
      <c r="O691" s="185"/>
    </row>
    <row r="692" spans="1:15" ht="11.25" customHeight="1" x14ac:dyDescent="0.25">
      <c r="A692" s="183" t="s">
        <v>482</v>
      </c>
      <c r="B692" s="49"/>
      <c r="C692" s="378" t="s">
        <v>275</v>
      </c>
      <c r="D692" s="379"/>
      <c r="E692" s="379"/>
      <c r="F692" s="379"/>
      <c r="G692" s="380"/>
      <c r="H692" s="47" t="s">
        <v>31</v>
      </c>
      <c r="I692" s="230">
        <v>0.42146</v>
      </c>
      <c r="J692" s="288"/>
      <c r="K692" s="52"/>
      <c r="L692" s="43">
        <f>I692*J692</f>
        <v>0</v>
      </c>
      <c r="M692" s="43"/>
      <c r="N692" s="43"/>
      <c r="O692" s="187">
        <f t="shared" ref="O692:O700" si="79">SUM(K692:N692)</f>
        <v>0</v>
      </c>
    </row>
    <row r="693" spans="1:15" ht="28.5" customHeight="1" x14ac:dyDescent="0.25">
      <c r="A693" s="183" t="s">
        <v>483</v>
      </c>
      <c r="B693" s="49"/>
      <c r="C693" s="384" t="s">
        <v>1038</v>
      </c>
      <c r="D693" s="376"/>
      <c r="E693" s="376"/>
      <c r="F693" s="376"/>
      <c r="G693" s="377"/>
      <c r="H693" s="47" t="s">
        <v>31</v>
      </c>
      <c r="I693" s="230">
        <v>1.05365</v>
      </c>
      <c r="J693" s="287"/>
      <c r="K693" s="43"/>
      <c r="L693" s="43">
        <f t="shared" ref="L693:L700" si="80">I693*J693</f>
        <v>0</v>
      </c>
      <c r="M693" s="43"/>
      <c r="N693" s="43"/>
      <c r="O693" s="187">
        <f t="shared" si="79"/>
        <v>0</v>
      </c>
    </row>
    <row r="694" spans="1:15" ht="12" customHeight="1" x14ac:dyDescent="0.25">
      <c r="A694" s="183" t="s">
        <v>484</v>
      </c>
      <c r="B694" s="49"/>
      <c r="C694" s="378" t="s">
        <v>278</v>
      </c>
      <c r="D694" s="379"/>
      <c r="E694" s="379"/>
      <c r="F694" s="379"/>
      <c r="G694" s="380"/>
      <c r="H694" s="47" t="s">
        <v>31</v>
      </c>
      <c r="I694" s="230">
        <v>0.52682499999999999</v>
      </c>
      <c r="J694" s="288"/>
      <c r="K694" s="52"/>
      <c r="L694" s="43">
        <f t="shared" si="80"/>
        <v>0</v>
      </c>
      <c r="M694" s="43"/>
      <c r="N694" s="43"/>
      <c r="O694" s="187">
        <f t="shared" si="79"/>
        <v>0</v>
      </c>
    </row>
    <row r="695" spans="1:15" ht="11.25" customHeight="1" x14ac:dyDescent="0.25">
      <c r="A695" s="183" t="s">
        <v>485</v>
      </c>
      <c r="B695" s="49"/>
      <c r="C695" s="378" t="s">
        <v>280</v>
      </c>
      <c r="D695" s="379"/>
      <c r="E695" s="379"/>
      <c r="F695" s="379"/>
      <c r="G695" s="380"/>
      <c r="H695" s="47" t="s">
        <v>31</v>
      </c>
      <c r="I695" s="230">
        <v>2.8870010000000002</v>
      </c>
      <c r="J695" s="288"/>
      <c r="K695" s="52"/>
      <c r="L695" s="43">
        <f t="shared" si="80"/>
        <v>0</v>
      </c>
      <c r="M695" s="43"/>
      <c r="N695" s="43"/>
      <c r="O695" s="187">
        <f t="shared" si="79"/>
        <v>0</v>
      </c>
    </row>
    <row r="696" spans="1:15" ht="11.25" customHeight="1" x14ac:dyDescent="0.25">
      <c r="A696" s="183" t="s">
        <v>486</v>
      </c>
      <c r="B696" s="49"/>
      <c r="C696" s="378" t="s">
        <v>282</v>
      </c>
      <c r="D696" s="379"/>
      <c r="E696" s="379"/>
      <c r="F696" s="379"/>
      <c r="G696" s="380"/>
      <c r="H696" s="47" t="s">
        <v>31</v>
      </c>
      <c r="I696" s="230">
        <v>5.0575200000000002</v>
      </c>
      <c r="J696" s="288"/>
      <c r="K696" s="52"/>
      <c r="L696" s="43">
        <f t="shared" si="80"/>
        <v>0</v>
      </c>
      <c r="M696" s="43"/>
      <c r="N696" s="43"/>
      <c r="O696" s="187">
        <f t="shared" si="79"/>
        <v>0</v>
      </c>
    </row>
    <row r="697" spans="1:15" ht="12" customHeight="1" x14ac:dyDescent="0.25">
      <c r="A697" s="183" t="s">
        <v>487</v>
      </c>
      <c r="B697" s="49"/>
      <c r="C697" s="378" t="s">
        <v>284</v>
      </c>
      <c r="D697" s="379"/>
      <c r="E697" s="379"/>
      <c r="F697" s="379"/>
      <c r="G697" s="380"/>
      <c r="H697" s="47" t="s">
        <v>31</v>
      </c>
      <c r="I697" s="230">
        <v>4.2145999999999999</v>
      </c>
      <c r="J697" s="287"/>
      <c r="K697" s="43"/>
      <c r="L697" s="43">
        <f t="shared" si="80"/>
        <v>0</v>
      </c>
      <c r="M697" s="43"/>
      <c r="N697" s="43"/>
      <c r="O697" s="187">
        <f t="shared" si="79"/>
        <v>0</v>
      </c>
    </row>
    <row r="698" spans="1:15" ht="12" customHeight="1" x14ac:dyDescent="0.25">
      <c r="A698" s="183" t="s">
        <v>488</v>
      </c>
      <c r="B698" s="49"/>
      <c r="C698" s="378" t="s">
        <v>41</v>
      </c>
      <c r="D698" s="379"/>
      <c r="E698" s="379"/>
      <c r="F698" s="379"/>
      <c r="G698" s="380"/>
      <c r="H698" s="47" t="s">
        <v>31</v>
      </c>
      <c r="I698" s="230">
        <v>47.730345</v>
      </c>
      <c r="J698" s="288"/>
      <c r="K698" s="52"/>
      <c r="L698" s="43">
        <f t="shared" si="80"/>
        <v>0</v>
      </c>
      <c r="M698" s="43"/>
      <c r="N698" s="43"/>
      <c r="O698" s="187">
        <f t="shared" si="79"/>
        <v>0</v>
      </c>
    </row>
    <row r="699" spans="1:15" ht="11.25" customHeight="1" x14ac:dyDescent="0.25">
      <c r="A699" s="183" t="s">
        <v>489</v>
      </c>
      <c r="B699" s="49"/>
      <c r="C699" s="378" t="s">
        <v>287</v>
      </c>
      <c r="D699" s="379"/>
      <c r="E699" s="379"/>
      <c r="F699" s="379"/>
      <c r="G699" s="380"/>
      <c r="H699" s="47" t="s">
        <v>31</v>
      </c>
      <c r="I699" s="230">
        <v>1.05365</v>
      </c>
      <c r="J699" s="287"/>
      <c r="K699" s="43"/>
      <c r="L699" s="43">
        <f t="shared" si="80"/>
        <v>0</v>
      </c>
      <c r="M699" s="43"/>
      <c r="N699" s="43"/>
      <c r="O699" s="187">
        <f t="shared" si="79"/>
        <v>0</v>
      </c>
    </row>
    <row r="700" spans="1:15" ht="12" customHeight="1" x14ac:dyDescent="0.25">
      <c r="A700" s="183" t="s">
        <v>490</v>
      </c>
      <c r="B700" s="49"/>
      <c r="C700" s="378" t="s">
        <v>289</v>
      </c>
      <c r="D700" s="379"/>
      <c r="E700" s="379"/>
      <c r="F700" s="379"/>
      <c r="G700" s="380"/>
      <c r="H700" s="47" t="s">
        <v>31</v>
      </c>
      <c r="I700" s="230">
        <v>3.1609500000000001</v>
      </c>
      <c r="J700" s="288"/>
      <c r="K700" s="52"/>
      <c r="L700" s="43">
        <f t="shared" si="80"/>
        <v>0</v>
      </c>
      <c r="M700" s="43"/>
      <c r="N700" s="43"/>
      <c r="O700" s="187">
        <f t="shared" si="79"/>
        <v>0</v>
      </c>
    </row>
    <row r="701" spans="1:15" ht="11.25" customHeight="1" x14ac:dyDescent="0.2">
      <c r="A701" s="183" t="s">
        <v>491</v>
      </c>
      <c r="B701" s="39"/>
      <c r="C701" s="381" t="s">
        <v>16</v>
      </c>
      <c r="D701" s="382"/>
      <c r="E701" s="382"/>
      <c r="F701" s="382"/>
      <c r="G701" s="383"/>
      <c r="H701" s="40"/>
      <c r="I701" s="229"/>
      <c r="J701" s="45"/>
      <c r="K701" s="43"/>
      <c r="L701" s="43"/>
      <c r="M701" s="43"/>
      <c r="N701" s="43"/>
      <c r="O701" s="184"/>
    </row>
    <row r="702" spans="1:15" ht="12" customHeight="1" x14ac:dyDescent="0.25">
      <c r="A702" s="183" t="s">
        <v>492</v>
      </c>
      <c r="B702" s="49"/>
      <c r="C702" s="378" t="s">
        <v>43</v>
      </c>
      <c r="D702" s="379"/>
      <c r="E702" s="379"/>
      <c r="F702" s="379"/>
      <c r="G702" s="380"/>
      <c r="H702" s="40" t="s">
        <v>44</v>
      </c>
      <c r="I702" s="230">
        <v>1.4589000000000001</v>
      </c>
      <c r="J702" s="288"/>
      <c r="K702" s="52"/>
      <c r="L702" s="52"/>
      <c r="M702" s="52">
        <f t="shared" ref="M702:M704" si="81">I702*J702</f>
        <v>0</v>
      </c>
      <c r="N702" s="52"/>
      <c r="O702" s="187">
        <f>SUM(K702:N702)</f>
        <v>0</v>
      </c>
    </row>
    <row r="703" spans="1:15" ht="12" customHeight="1" x14ac:dyDescent="0.25">
      <c r="A703" s="183" t="s">
        <v>493</v>
      </c>
      <c r="B703" s="49"/>
      <c r="C703" s="378" t="s">
        <v>45</v>
      </c>
      <c r="D703" s="379"/>
      <c r="E703" s="379"/>
      <c r="F703" s="379"/>
      <c r="G703" s="380"/>
      <c r="H703" s="47" t="s">
        <v>35</v>
      </c>
      <c r="I703" s="230">
        <v>0.32419999999999999</v>
      </c>
      <c r="J703" s="288"/>
      <c r="K703" s="52"/>
      <c r="L703" s="52"/>
      <c r="M703" s="52">
        <f t="shared" si="81"/>
        <v>0</v>
      </c>
      <c r="N703" s="52"/>
      <c r="O703" s="187">
        <f>SUM(K703:N703)</f>
        <v>0</v>
      </c>
    </row>
    <row r="704" spans="1:15" ht="11.25" customHeight="1" x14ac:dyDescent="0.25">
      <c r="A704" s="183" t="s">
        <v>494</v>
      </c>
      <c r="B704" s="49"/>
      <c r="C704" s="378" t="s">
        <v>294</v>
      </c>
      <c r="D704" s="379"/>
      <c r="E704" s="379"/>
      <c r="F704" s="379"/>
      <c r="G704" s="380"/>
      <c r="H704" s="47" t="s">
        <v>47</v>
      </c>
      <c r="I704" s="230">
        <v>2.9015900000000001E-2</v>
      </c>
      <c r="J704" s="287"/>
      <c r="K704" s="43"/>
      <c r="L704" s="43"/>
      <c r="M704" s="52">
        <f t="shared" si="81"/>
        <v>0</v>
      </c>
      <c r="N704" s="52"/>
      <c r="O704" s="187">
        <f>SUM(K704:N704)</f>
        <v>0</v>
      </c>
    </row>
    <row r="705" spans="1:15" ht="29.1" customHeight="1" x14ac:dyDescent="0.25">
      <c r="A705" s="179">
        <v>230</v>
      </c>
      <c r="B705" s="33"/>
      <c r="C705" s="388" t="s">
        <v>295</v>
      </c>
      <c r="D705" s="389"/>
      <c r="E705" s="389"/>
      <c r="F705" s="389"/>
      <c r="G705" s="390"/>
      <c r="H705" s="34" t="s">
        <v>269</v>
      </c>
      <c r="I705" s="228">
        <v>1.621</v>
      </c>
      <c r="J705" s="36"/>
      <c r="K705" s="37"/>
      <c r="L705" s="37"/>
      <c r="M705" s="37"/>
      <c r="N705" s="37"/>
      <c r="O705" s="180"/>
    </row>
    <row r="706" spans="1:15" ht="11.25" customHeight="1" x14ac:dyDescent="0.2">
      <c r="A706" s="181"/>
      <c r="B706" s="39"/>
      <c r="C706" s="385" t="s">
        <v>23</v>
      </c>
      <c r="D706" s="386"/>
      <c r="E706" s="386"/>
      <c r="F706" s="386"/>
      <c r="G706" s="387"/>
      <c r="H706" s="40"/>
      <c r="I706" s="229"/>
      <c r="J706" s="42"/>
      <c r="K706" s="43"/>
      <c r="L706" s="43"/>
      <c r="M706" s="43"/>
      <c r="N706" s="43"/>
      <c r="O706" s="182"/>
    </row>
    <row r="707" spans="1:15" ht="12" customHeight="1" x14ac:dyDescent="0.2">
      <c r="A707" s="183" t="s">
        <v>495</v>
      </c>
      <c r="B707" s="39"/>
      <c r="C707" s="381" t="s">
        <v>14</v>
      </c>
      <c r="D707" s="382"/>
      <c r="E707" s="382"/>
      <c r="F707" s="382"/>
      <c r="G707" s="383"/>
      <c r="H707" s="40"/>
      <c r="I707" s="229"/>
      <c r="J707" s="45"/>
      <c r="K707" s="43"/>
      <c r="L707" s="43"/>
      <c r="M707" s="43"/>
      <c r="N707" s="43"/>
      <c r="O707" s="184"/>
    </row>
    <row r="708" spans="1:15" ht="11.25" customHeight="1" x14ac:dyDescent="0.2">
      <c r="A708" s="181"/>
      <c r="B708" s="39"/>
      <c r="C708" s="385" t="s">
        <v>25</v>
      </c>
      <c r="D708" s="386"/>
      <c r="E708" s="386"/>
      <c r="F708" s="386"/>
      <c r="G708" s="387"/>
      <c r="H708" s="40"/>
      <c r="I708" s="229"/>
      <c r="J708" s="45"/>
      <c r="K708" s="43"/>
      <c r="L708" s="43"/>
      <c r="M708" s="43"/>
      <c r="N708" s="43"/>
      <c r="O708" s="185"/>
    </row>
    <row r="709" spans="1:15" ht="27.75" customHeight="1" x14ac:dyDescent="0.25">
      <c r="A709" s="183" t="s">
        <v>496</v>
      </c>
      <c r="B709" s="46"/>
      <c r="C709" s="384" t="s">
        <v>1041</v>
      </c>
      <c r="D709" s="376"/>
      <c r="E709" s="376"/>
      <c r="F709" s="376"/>
      <c r="G709" s="377"/>
      <c r="H709" s="47" t="s">
        <v>27</v>
      </c>
      <c r="I709" s="230">
        <v>75.652069999999995</v>
      </c>
      <c r="J709" s="287"/>
      <c r="K709" s="43">
        <f>I709*J709</f>
        <v>0</v>
      </c>
      <c r="L709" s="43"/>
      <c r="M709" s="43"/>
      <c r="N709" s="43"/>
      <c r="O709" s="187">
        <f>SUM(K709:N709)</f>
        <v>0</v>
      </c>
    </row>
    <row r="710" spans="1:15" ht="11.25" customHeight="1" x14ac:dyDescent="0.2">
      <c r="A710" s="183" t="s">
        <v>497</v>
      </c>
      <c r="B710" s="39"/>
      <c r="C710" s="381" t="s">
        <v>15</v>
      </c>
      <c r="D710" s="382"/>
      <c r="E710" s="382"/>
      <c r="F710" s="382"/>
      <c r="G710" s="383"/>
      <c r="H710" s="40"/>
      <c r="I710" s="229"/>
      <c r="J710" s="45"/>
      <c r="K710" s="43"/>
      <c r="L710" s="43"/>
      <c r="M710" s="43"/>
      <c r="N710" s="43"/>
      <c r="O710" s="184"/>
    </row>
    <row r="711" spans="1:15" ht="11.45" customHeight="1" x14ac:dyDescent="0.2">
      <c r="A711" s="181"/>
      <c r="B711" s="39"/>
      <c r="C711" s="385" t="s">
        <v>29</v>
      </c>
      <c r="D711" s="386"/>
      <c r="E711" s="386"/>
      <c r="F711" s="386"/>
      <c r="G711" s="387"/>
      <c r="H711" s="40"/>
      <c r="I711" s="229"/>
      <c r="J711" s="45"/>
      <c r="K711" s="43"/>
      <c r="L711" s="43"/>
      <c r="M711" s="43"/>
      <c r="N711" s="43"/>
      <c r="O711" s="185"/>
    </row>
    <row r="712" spans="1:15" ht="25.5" customHeight="1" x14ac:dyDescent="0.25">
      <c r="A712" s="183" t="s">
        <v>498</v>
      </c>
      <c r="B712" s="49"/>
      <c r="C712" s="378" t="s">
        <v>300</v>
      </c>
      <c r="D712" s="379"/>
      <c r="E712" s="379"/>
      <c r="F712" s="379"/>
      <c r="G712" s="380"/>
      <c r="H712" s="47" t="s">
        <v>31</v>
      </c>
      <c r="I712" s="230">
        <v>12.980968000000001</v>
      </c>
      <c r="J712" s="288"/>
      <c r="K712" s="52"/>
      <c r="L712" s="43">
        <f>I712*J712</f>
        <v>0</v>
      </c>
      <c r="M712" s="43"/>
      <c r="N712" s="43"/>
      <c r="O712" s="187">
        <f t="shared" ref="O712:O719" si="82">SUM(K712:N712)</f>
        <v>0</v>
      </c>
    </row>
    <row r="713" spans="1:15" ht="11.25" customHeight="1" x14ac:dyDescent="0.25">
      <c r="A713" s="183" t="s">
        <v>499</v>
      </c>
      <c r="B713" s="49"/>
      <c r="C713" s="378" t="s">
        <v>302</v>
      </c>
      <c r="D713" s="379"/>
      <c r="E713" s="379"/>
      <c r="F713" s="379"/>
      <c r="G713" s="380"/>
      <c r="H713" s="47" t="s">
        <v>31</v>
      </c>
      <c r="I713" s="230">
        <v>6.6801409999999999</v>
      </c>
      <c r="J713" s="288"/>
      <c r="K713" s="52"/>
      <c r="L713" s="43">
        <f t="shared" ref="L713:L719" si="83">I713*J713</f>
        <v>0</v>
      </c>
      <c r="M713" s="43"/>
      <c r="N713" s="43"/>
      <c r="O713" s="187">
        <f t="shared" si="82"/>
        <v>0</v>
      </c>
    </row>
    <row r="714" spans="1:15" ht="11.25" customHeight="1" x14ac:dyDescent="0.25">
      <c r="A714" s="183" t="s">
        <v>500</v>
      </c>
      <c r="B714" s="49"/>
      <c r="C714" s="378" t="s">
        <v>304</v>
      </c>
      <c r="D714" s="379"/>
      <c r="E714" s="379"/>
      <c r="F714" s="379"/>
      <c r="G714" s="380"/>
      <c r="H714" s="47" t="s">
        <v>31</v>
      </c>
      <c r="I714" s="230">
        <v>0.18544240000000001</v>
      </c>
      <c r="J714" s="287"/>
      <c r="K714" s="43"/>
      <c r="L714" s="43">
        <f t="shared" si="83"/>
        <v>0</v>
      </c>
      <c r="M714" s="43"/>
      <c r="N714" s="43"/>
      <c r="O714" s="187">
        <f t="shared" si="82"/>
        <v>0</v>
      </c>
    </row>
    <row r="715" spans="1:15" ht="11.25" customHeight="1" x14ac:dyDescent="0.25">
      <c r="A715" s="183" t="s">
        <v>501</v>
      </c>
      <c r="B715" s="49"/>
      <c r="C715" s="378" t="s">
        <v>278</v>
      </c>
      <c r="D715" s="379"/>
      <c r="E715" s="379"/>
      <c r="F715" s="379"/>
      <c r="G715" s="380"/>
      <c r="H715" s="47" t="s">
        <v>31</v>
      </c>
      <c r="I715" s="230">
        <v>0.61111700000000002</v>
      </c>
      <c r="J715" s="288"/>
      <c r="K715" s="52"/>
      <c r="L715" s="43">
        <f t="shared" si="83"/>
        <v>0</v>
      </c>
      <c r="M715" s="43"/>
      <c r="N715" s="43"/>
      <c r="O715" s="187">
        <f t="shared" si="82"/>
        <v>0</v>
      </c>
    </row>
    <row r="716" spans="1:15" ht="26.25" customHeight="1" x14ac:dyDescent="0.25">
      <c r="A716" s="183" t="s">
        <v>502</v>
      </c>
      <c r="B716" s="49"/>
      <c r="C716" s="384" t="s">
        <v>1037</v>
      </c>
      <c r="D716" s="376"/>
      <c r="E716" s="376"/>
      <c r="F716" s="376"/>
      <c r="G716" s="377"/>
      <c r="H716" s="47" t="s">
        <v>31</v>
      </c>
      <c r="I716" s="230">
        <v>0.71648199999999995</v>
      </c>
      <c r="J716" s="288"/>
      <c r="K716" s="52"/>
      <c r="L716" s="43">
        <f t="shared" si="83"/>
        <v>0</v>
      </c>
      <c r="M716" s="43"/>
      <c r="N716" s="43"/>
      <c r="O716" s="187">
        <f t="shared" si="82"/>
        <v>0</v>
      </c>
    </row>
    <row r="717" spans="1:15" ht="11.25" customHeight="1" x14ac:dyDescent="0.25">
      <c r="A717" s="183" t="s">
        <v>503</v>
      </c>
      <c r="B717" s="49"/>
      <c r="C717" s="378" t="s">
        <v>308</v>
      </c>
      <c r="D717" s="379"/>
      <c r="E717" s="379"/>
      <c r="F717" s="379"/>
      <c r="G717" s="380"/>
      <c r="H717" s="47" t="s">
        <v>31</v>
      </c>
      <c r="I717" s="230">
        <v>8.7031489999999998</v>
      </c>
      <c r="J717" s="287"/>
      <c r="K717" s="43"/>
      <c r="L717" s="43">
        <f t="shared" si="83"/>
        <v>0</v>
      </c>
      <c r="M717" s="43"/>
      <c r="N717" s="43"/>
      <c r="O717" s="187">
        <f t="shared" si="82"/>
        <v>0</v>
      </c>
    </row>
    <row r="718" spans="1:15" ht="12" customHeight="1" x14ac:dyDescent="0.25">
      <c r="A718" s="183" t="s">
        <v>504</v>
      </c>
      <c r="B718" s="49"/>
      <c r="C718" s="378" t="s">
        <v>32</v>
      </c>
      <c r="D718" s="379"/>
      <c r="E718" s="379"/>
      <c r="F718" s="379"/>
      <c r="G718" s="380"/>
      <c r="H718" s="47" t="s">
        <v>31</v>
      </c>
      <c r="I718" s="230">
        <v>0.40038699999999999</v>
      </c>
      <c r="J718" s="287"/>
      <c r="K718" s="43"/>
      <c r="L718" s="43">
        <f t="shared" si="83"/>
        <v>0</v>
      </c>
      <c r="M718" s="43"/>
      <c r="N718" s="43"/>
      <c r="O718" s="187">
        <f t="shared" si="82"/>
        <v>0</v>
      </c>
    </row>
    <row r="719" spans="1:15" ht="12" customHeight="1" x14ac:dyDescent="0.25">
      <c r="A719" s="183" t="s">
        <v>505</v>
      </c>
      <c r="B719" s="49"/>
      <c r="C719" s="378" t="s">
        <v>289</v>
      </c>
      <c r="D719" s="379"/>
      <c r="E719" s="379"/>
      <c r="F719" s="379"/>
      <c r="G719" s="380"/>
      <c r="H719" s="47" t="s">
        <v>31</v>
      </c>
      <c r="I719" s="230">
        <v>3.4348990000000001</v>
      </c>
      <c r="J719" s="288"/>
      <c r="K719" s="52"/>
      <c r="L719" s="43">
        <f t="shared" si="83"/>
        <v>0</v>
      </c>
      <c r="M719" s="43"/>
      <c r="N719" s="43"/>
      <c r="O719" s="187">
        <f t="shared" si="82"/>
        <v>0</v>
      </c>
    </row>
    <row r="720" spans="1:15" ht="11.25" customHeight="1" x14ac:dyDescent="0.2">
      <c r="A720" s="183" t="s">
        <v>506</v>
      </c>
      <c r="B720" s="39"/>
      <c r="C720" s="381" t="s">
        <v>16</v>
      </c>
      <c r="D720" s="382"/>
      <c r="E720" s="382"/>
      <c r="F720" s="382"/>
      <c r="G720" s="383"/>
      <c r="H720" s="40"/>
      <c r="I720" s="229"/>
      <c r="J720" s="45"/>
      <c r="K720" s="43"/>
      <c r="L720" s="43"/>
      <c r="M720" s="43"/>
      <c r="N720" s="43"/>
      <c r="O720" s="184"/>
    </row>
    <row r="721" spans="1:15" ht="39.75" customHeight="1" x14ac:dyDescent="0.25">
      <c r="A721" s="183" t="s">
        <v>507</v>
      </c>
      <c r="B721" s="49"/>
      <c r="C721" s="378" t="s">
        <v>313</v>
      </c>
      <c r="D721" s="379"/>
      <c r="E721" s="379"/>
      <c r="F721" s="379"/>
      <c r="G721" s="380"/>
      <c r="H721" s="47" t="s">
        <v>314</v>
      </c>
      <c r="I721" s="230">
        <v>3.0312700000000001E-2</v>
      </c>
      <c r="J721" s="287"/>
      <c r="K721" s="43"/>
      <c r="L721" s="43"/>
      <c r="M721" s="52">
        <f t="shared" ref="M721:M733" si="84">I721*J721</f>
        <v>0</v>
      </c>
      <c r="N721" s="52"/>
      <c r="O721" s="187">
        <f t="shared" ref="O721:O733" si="85">SUM(K721:N721)</f>
        <v>0</v>
      </c>
    </row>
    <row r="722" spans="1:15" ht="22.5" customHeight="1" x14ac:dyDescent="0.25">
      <c r="A722" s="183" t="s">
        <v>508</v>
      </c>
      <c r="B722" s="49"/>
      <c r="C722" s="384" t="s">
        <v>316</v>
      </c>
      <c r="D722" s="376"/>
      <c r="E722" s="376"/>
      <c r="F722" s="376"/>
      <c r="G722" s="377"/>
      <c r="H722" s="47" t="s">
        <v>47</v>
      </c>
      <c r="I722" s="230">
        <v>1.621E-3</v>
      </c>
      <c r="J722" s="287"/>
      <c r="K722" s="43"/>
      <c r="L722" s="43"/>
      <c r="M722" s="52">
        <f t="shared" si="84"/>
        <v>0</v>
      </c>
      <c r="N722" s="52"/>
      <c r="O722" s="187">
        <f t="shared" si="85"/>
        <v>0</v>
      </c>
    </row>
    <row r="723" spans="1:15" ht="27" customHeight="1" x14ac:dyDescent="0.25">
      <c r="A723" s="183" t="s">
        <v>509</v>
      </c>
      <c r="B723" s="49"/>
      <c r="C723" s="384" t="s">
        <v>380</v>
      </c>
      <c r="D723" s="376"/>
      <c r="E723" s="376"/>
      <c r="F723" s="376"/>
      <c r="G723" s="377"/>
      <c r="H723" s="40" t="s">
        <v>44</v>
      </c>
      <c r="I723" s="230">
        <v>1.6696E-3</v>
      </c>
      <c r="J723" s="287"/>
      <c r="K723" s="43"/>
      <c r="L723" s="43"/>
      <c r="M723" s="52">
        <f t="shared" si="84"/>
        <v>0</v>
      </c>
      <c r="N723" s="52"/>
      <c r="O723" s="187">
        <f t="shared" si="85"/>
        <v>0</v>
      </c>
    </row>
    <row r="724" spans="1:15" ht="12" customHeight="1" x14ac:dyDescent="0.25">
      <c r="A724" s="183" t="s">
        <v>510</v>
      </c>
      <c r="B724" s="49"/>
      <c r="C724" s="378" t="s">
        <v>320</v>
      </c>
      <c r="D724" s="379"/>
      <c r="E724" s="379"/>
      <c r="F724" s="379"/>
      <c r="G724" s="380"/>
      <c r="H724" s="47" t="s">
        <v>47</v>
      </c>
      <c r="I724" s="230">
        <v>1.7020500000000001E-2</v>
      </c>
      <c r="J724" s="287"/>
      <c r="K724" s="43"/>
      <c r="L724" s="43"/>
      <c r="M724" s="52">
        <f t="shared" si="84"/>
        <v>0</v>
      </c>
      <c r="N724" s="52"/>
      <c r="O724" s="187">
        <f t="shared" si="85"/>
        <v>0</v>
      </c>
    </row>
    <row r="725" spans="1:15" ht="12" customHeight="1" x14ac:dyDescent="0.25">
      <c r="A725" s="183" t="s">
        <v>511</v>
      </c>
      <c r="B725" s="49"/>
      <c r="C725" s="378" t="s">
        <v>43</v>
      </c>
      <c r="D725" s="379"/>
      <c r="E725" s="379"/>
      <c r="F725" s="379"/>
      <c r="G725" s="380"/>
      <c r="H725" s="40" t="s">
        <v>44</v>
      </c>
      <c r="I725" s="230">
        <v>2.2207699999999999</v>
      </c>
      <c r="J725" s="288"/>
      <c r="K725" s="52"/>
      <c r="L725" s="52"/>
      <c r="M725" s="52">
        <f t="shared" si="84"/>
        <v>0</v>
      </c>
      <c r="N725" s="52"/>
      <c r="O725" s="187">
        <f t="shared" si="85"/>
        <v>0</v>
      </c>
    </row>
    <row r="726" spans="1:15" ht="11.25" customHeight="1" x14ac:dyDescent="0.25">
      <c r="A726" s="183" t="s">
        <v>512</v>
      </c>
      <c r="B726" s="49"/>
      <c r="C726" s="378" t="s">
        <v>45</v>
      </c>
      <c r="D726" s="379"/>
      <c r="E726" s="379"/>
      <c r="F726" s="379"/>
      <c r="G726" s="380"/>
      <c r="H726" s="47" t="s">
        <v>35</v>
      </c>
      <c r="I726" s="230">
        <v>0.66461000000000003</v>
      </c>
      <c r="J726" s="288"/>
      <c r="K726" s="52"/>
      <c r="L726" s="52"/>
      <c r="M726" s="52">
        <f t="shared" si="84"/>
        <v>0</v>
      </c>
      <c r="N726" s="52"/>
      <c r="O726" s="187">
        <f t="shared" si="85"/>
        <v>0</v>
      </c>
    </row>
    <row r="727" spans="1:15" ht="12" customHeight="1" x14ac:dyDescent="0.25">
      <c r="A727" s="183" t="s">
        <v>513</v>
      </c>
      <c r="B727" s="49"/>
      <c r="C727" s="378" t="s">
        <v>324</v>
      </c>
      <c r="D727" s="379"/>
      <c r="E727" s="379"/>
      <c r="F727" s="379"/>
      <c r="G727" s="380"/>
      <c r="H727" s="47" t="s">
        <v>47</v>
      </c>
      <c r="I727" s="230">
        <v>5.0250000000000002E-4</v>
      </c>
      <c r="J727" s="287"/>
      <c r="K727" s="43"/>
      <c r="L727" s="43"/>
      <c r="M727" s="52">
        <f t="shared" si="84"/>
        <v>0</v>
      </c>
      <c r="N727" s="52"/>
      <c r="O727" s="187">
        <f t="shared" si="85"/>
        <v>0</v>
      </c>
    </row>
    <row r="728" spans="1:15" ht="11.25" customHeight="1" x14ac:dyDescent="0.25">
      <c r="A728" s="183" t="s">
        <v>514</v>
      </c>
      <c r="B728" s="49"/>
      <c r="C728" s="378" t="s">
        <v>326</v>
      </c>
      <c r="D728" s="379"/>
      <c r="E728" s="379"/>
      <c r="F728" s="379"/>
      <c r="G728" s="380"/>
      <c r="H728" s="47" t="s">
        <v>47</v>
      </c>
      <c r="I728" s="230">
        <v>9.7260000000000001E-4</v>
      </c>
      <c r="J728" s="287"/>
      <c r="K728" s="43"/>
      <c r="L728" s="43"/>
      <c r="M728" s="52">
        <f t="shared" si="84"/>
        <v>0</v>
      </c>
      <c r="N728" s="52"/>
      <c r="O728" s="187">
        <f t="shared" si="85"/>
        <v>0</v>
      </c>
    </row>
    <row r="729" spans="1:15" ht="11.25" customHeight="1" x14ac:dyDescent="0.25">
      <c r="A729" s="183" t="s">
        <v>515</v>
      </c>
      <c r="B729" s="49"/>
      <c r="C729" s="378" t="s">
        <v>328</v>
      </c>
      <c r="D729" s="379"/>
      <c r="E729" s="379"/>
      <c r="F729" s="379"/>
      <c r="G729" s="380"/>
      <c r="H729" s="47" t="s">
        <v>35</v>
      </c>
      <c r="I729" s="230">
        <v>6.484</v>
      </c>
      <c r="J729" s="287"/>
      <c r="K729" s="43"/>
      <c r="L729" s="43"/>
      <c r="M729" s="52">
        <f t="shared" si="84"/>
        <v>0</v>
      </c>
      <c r="N729" s="52"/>
      <c r="O729" s="187">
        <f t="shared" si="85"/>
        <v>0</v>
      </c>
    </row>
    <row r="730" spans="1:15" ht="26.25" customHeight="1" x14ac:dyDescent="0.25">
      <c r="A730" s="183" t="s">
        <v>516</v>
      </c>
      <c r="B730" s="49"/>
      <c r="C730" s="378" t="s">
        <v>330</v>
      </c>
      <c r="D730" s="379"/>
      <c r="E730" s="379"/>
      <c r="F730" s="379"/>
      <c r="G730" s="380"/>
      <c r="H730" s="47" t="s">
        <v>35</v>
      </c>
      <c r="I730" s="230">
        <v>4.863E-2</v>
      </c>
      <c r="J730" s="287"/>
      <c r="K730" s="43"/>
      <c r="L730" s="43"/>
      <c r="M730" s="52">
        <f t="shared" si="84"/>
        <v>0</v>
      </c>
      <c r="N730" s="52"/>
      <c r="O730" s="187">
        <f t="shared" si="85"/>
        <v>0</v>
      </c>
    </row>
    <row r="731" spans="1:15" ht="22.5" customHeight="1" x14ac:dyDescent="0.25">
      <c r="A731" s="183" t="s">
        <v>517</v>
      </c>
      <c r="B731" s="49"/>
      <c r="C731" s="384" t="s">
        <v>1042</v>
      </c>
      <c r="D731" s="376"/>
      <c r="E731" s="376"/>
      <c r="F731" s="376"/>
      <c r="G731" s="377"/>
      <c r="H731" s="47" t="s">
        <v>47</v>
      </c>
      <c r="I731" s="230">
        <v>3.1446999999999998E-3</v>
      </c>
      <c r="J731" s="287"/>
      <c r="K731" s="43"/>
      <c r="L731" s="43"/>
      <c r="M731" s="52">
        <f t="shared" si="84"/>
        <v>0</v>
      </c>
      <c r="N731" s="52"/>
      <c r="O731" s="187">
        <f t="shared" si="85"/>
        <v>0</v>
      </c>
    </row>
    <row r="732" spans="1:15" ht="12" customHeight="1" x14ac:dyDescent="0.25">
      <c r="A732" s="183" t="s">
        <v>518</v>
      </c>
      <c r="B732" s="49"/>
      <c r="C732" s="378" t="s">
        <v>334</v>
      </c>
      <c r="D732" s="379"/>
      <c r="E732" s="379"/>
      <c r="F732" s="379"/>
      <c r="G732" s="380"/>
      <c r="H732" s="47" t="s">
        <v>35</v>
      </c>
      <c r="I732" s="230">
        <v>1.6209999999999999E-2</v>
      </c>
      <c r="J732" s="288"/>
      <c r="K732" s="52"/>
      <c r="L732" s="52"/>
      <c r="M732" s="52">
        <f t="shared" si="84"/>
        <v>0</v>
      </c>
      <c r="N732" s="52"/>
      <c r="O732" s="187">
        <f t="shared" si="85"/>
        <v>0</v>
      </c>
    </row>
    <row r="733" spans="1:15" ht="11.25" customHeight="1" x14ac:dyDescent="0.25">
      <c r="A733" s="183" t="s">
        <v>519</v>
      </c>
      <c r="B733" s="49"/>
      <c r="C733" s="378" t="s">
        <v>336</v>
      </c>
      <c r="D733" s="379"/>
      <c r="E733" s="379"/>
      <c r="F733" s="379"/>
      <c r="G733" s="380"/>
      <c r="H733" s="47" t="s">
        <v>47</v>
      </c>
      <c r="I733" s="230">
        <v>1.6210000000000001E-4</v>
      </c>
      <c r="J733" s="287"/>
      <c r="K733" s="43"/>
      <c r="L733" s="43"/>
      <c r="M733" s="52">
        <f t="shared" si="84"/>
        <v>0</v>
      </c>
      <c r="N733" s="52"/>
      <c r="O733" s="187">
        <f t="shared" si="85"/>
        <v>0</v>
      </c>
    </row>
    <row r="734" spans="1:15" ht="12.75" customHeight="1" x14ac:dyDescent="0.25">
      <c r="A734" s="270" t="s">
        <v>520</v>
      </c>
      <c r="B734" s="277"/>
      <c r="C734" s="277"/>
      <c r="D734" s="277"/>
      <c r="E734" s="277"/>
      <c r="F734" s="277"/>
      <c r="G734" s="277"/>
      <c r="H734" s="278"/>
      <c r="I734" s="279"/>
      <c r="J734" s="280"/>
      <c r="K734" s="281"/>
      <c r="L734" s="281"/>
      <c r="M734" s="281"/>
      <c r="N734" s="281"/>
      <c r="O734" s="282"/>
    </row>
    <row r="735" spans="1:15" ht="14.1" customHeight="1" x14ac:dyDescent="0.25">
      <c r="A735" s="188">
        <v>231</v>
      </c>
      <c r="B735" s="55"/>
      <c r="C735" s="366" t="s">
        <v>521</v>
      </c>
      <c r="D735" s="367"/>
      <c r="E735" s="367"/>
      <c r="F735" s="367"/>
      <c r="G735" s="368"/>
      <c r="H735" s="40" t="s">
        <v>343</v>
      </c>
      <c r="I735" s="231">
        <v>18.100000000000001</v>
      </c>
      <c r="J735" s="289"/>
      <c r="K735" s="37"/>
      <c r="L735" s="37"/>
      <c r="M735" s="37">
        <f t="shared" ref="M735:M738" si="86">I735*J735</f>
        <v>0</v>
      </c>
      <c r="N735" s="37"/>
      <c r="O735" s="189">
        <f>SUM(K735:N735)</f>
        <v>0</v>
      </c>
    </row>
    <row r="736" spans="1:15" ht="12.75" customHeight="1" x14ac:dyDescent="0.25">
      <c r="A736" s="188">
        <v>232</v>
      </c>
      <c r="B736" s="55"/>
      <c r="C736" s="366" t="s">
        <v>522</v>
      </c>
      <c r="D736" s="367"/>
      <c r="E736" s="367"/>
      <c r="F736" s="367"/>
      <c r="G736" s="368"/>
      <c r="H736" s="56" t="s">
        <v>134</v>
      </c>
      <c r="I736" s="231">
        <v>32</v>
      </c>
      <c r="J736" s="291"/>
      <c r="K736" s="73"/>
      <c r="L736" s="73"/>
      <c r="M736" s="37">
        <f t="shared" si="86"/>
        <v>0</v>
      </c>
      <c r="N736" s="37"/>
      <c r="O736" s="189">
        <f>SUM(K736:N736)</f>
        <v>0</v>
      </c>
    </row>
    <row r="737" spans="1:15" ht="12.75" customHeight="1" x14ac:dyDescent="0.25">
      <c r="A737" s="188">
        <v>233</v>
      </c>
      <c r="B737" s="55"/>
      <c r="C737" s="366" t="s">
        <v>523</v>
      </c>
      <c r="D737" s="367"/>
      <c r="E737" s="367"/>
      <c r="F737" s="367"/>
      <c r="G737" s="368"/>
      <c r="H737" s="56" t="s">
        <v>37</v>
      </c>
      <c r="I737" s="231">
        <v>128</v>
      </c>
      <c r="J737" s="291"/>
      <c r="K737" s="73"/>
      <c r="L737" s="73"/>
      <c r="M737" s="37">
        <f t="shared" si="86"/>
        <v>0</v>
      </c>
      <c r="N737" s="37"/>
      <c r="O737" s="189">
        <f>SUM(K737:N737)</f>
        <v>0</v>
      </c>
    </row>
    <row r="738" spans="1:15" ht="12.75" customHeight="1" x14ac:dyDescent="0.25">
      <c r="A738" s="188">
        <v>234</v>
      </c>
      <c r="B738" s="55"/>
      <c r="C738" s="366" t="s">
        <v>524</v>
      </c>
      <c r="D738" s="367"/>
      <c r="E738" s="367"/>
      <c r="F738" s="367"/>
      <c r="G738" s="368"/>
      <c r="H738" s="56" t="s">
        <v>37</v>
      </c>
      <c r="I738" s="231">
        <v>128</v>
      </c>
      <c r="J738" s="291"/>
      <c r="K738" s="73"/>
      <c r="L738" s="73"/>
      <c r="M738" s="37">
        <f t="shared" si="86"/>
        <v>0</v>
      </c>
      <c r="N738" s="37"/>
      <c r="O738" s="189">
        <f>SUM(K738:N738)</f>
        <v>0</v>
      </c>
    </row>
    <row r="739" spans="1:15" ht="12.75" customHeight="1" x14ac:dyDescent="0.25">
      <c r="A739" s="270" t="s">
        <v>525</v>
      </c>
      <c r="B739" s="277"/>
      <c r="C739" s="277"/>
      <c r="D739" s="277"/>
      <c r="E739" s="277"/>
      <c r="F739" s="277"/>
      <c r="G739" s="277"/>
      <c r="H739" s="278"/>
      <c r="I739" s="279"/>
      <c r="J739" s="280"/>
      <c r="K739" s="281"/>
      <c r="L739" s="281"/>
      <c r="M739" s="281"/>
      <c r="N739" s="281"/>
      <c r="O739" s="282"/>
    </row>
    <row r="740" spans="1:15" ht="12.75" customHeight="1" x14ac:dyDescent="0.25">
      <c r="A740" s="188">
        <v>235</v>
      </c>
      <c r="B740" s="55"/>
      <c r="C740" s="366" t="s">
        <v>338</v>
      </c>
      <c r="D740" s="367"/>
      <c r="E740" s="367"/>
      <c r="F740" s="367"/>
      <c r="G740" s="368"/>
      <c r="H740" s="56" t="s">
        <v>134</v>
      </c>
      <c r="I740" s="231">
        <v>19.885000000000002</v>
      </c>
      <c r="J740" s="289"/>
      <c r="K740" s="37"/>
      <c r="L740" s="37"/>
      <c r="M740" s="37">
        <f t="shared" ref="M740:M744" si="87">I740*J740</f>
        <v>0</v>
      </c>
      <c r="N740" s="37"/>
      <c r="O740" s="189">
        <f>SUM(K740:N740)</f>
        <v>0</v>
      </c>
    </row>
    <row r="741" spans="1:15" ht="12.75" customHeight="1" x14ac:dyDescent="0.25">
      <c r="A741" s="188">
        <v>236</v>
      </c>
      <c r="B741" s="55"/>
      <c r="C741" s="366" t="s">
        <v>526</v>
      </c>
      <c r="D741" s="367"/>
      <c r="E741" s="367"/>
      <c r="F741" s="367"/>
      <c r="G741" s="368"/>
      <c r="H741" s="56" t="s">
        <v>134</v>
      </c>
      <c r="I741" s="231">
        <v>14.337999999999999</v>
      </c>
      <c r="J741" s="289"/>
      <c r="K741" s="37"/>
      <c r="L741" s="37"/>
      <c r="M741" s="37">
        <f t="shared" si="87"/>
        <v>0</v>
      </c>
      <c r="N741" s="37"/>
      <c r="O741" s="189">
        <f>SUM(K741:N741)</f>
        <v>0</v>
      </c>
    </row>
    <row r="742" spans="1:15" ht="12.75" customHeight="1" x14ac:dyDescent="0.25">
      <c r="A742" s="188">
        <v>237</v>
      </c>
      <c r="B742" s="55"/>
      <c r="C742" s="366" t="s">
        <v>527</v>
      </c>
      <c r="D742" s="367"/>
      <c r="E742" s="367"/>
      <c r="F742" s="367"/>
      <c r="G742" s="368"/>
      <c r="H742" s="56" t="s">
        <v>134</v>
      </c>
      <c r="I742" s="231">
        <v>11.568</v>
      </c>
      <c r="J742" s="289"/>
      <c r="K742" s="37"/>
      <c r="L742" s="37"/>
      <c r="M742" s="37">
        <f t="shared" si="87"/>
        <v>0</v>
      </c>
      <c r="N742" s="37"/>
      <c r="O742" s="189">
        <f>SUM(K742:N742)</f>
        <v>0</v>
      </c>
    </row>
    <row r="743" spans="1:15" ht="13.7" customHeight="1" x14ac:dyDescent="0.25">
      <c r="A743" s="193">
        <v>238</v>
      </c>
      <c r="B743" s="83"/>
      <c r="C743" s="394" t="s">
        <v>476</v>
      </c>
      <c r="D743" s="395"/>
      <c r="E743" s="395"/>
      <c r="F743" s="395"/>
      <c r="G743" s="396"/>
      <c r="H743" s="85" t="s">
        <v>343</v>
      </c>
      <c r="I743" s="233">
        <v>0.2888</v>
      </c>
      <c r="J743" s="290"/>
      <c r="K743" s="68"/>
      <c r="L743" s="68"/>
      <c r="M743" s="37">
        <f t="shared" si="87"/>
        <v>0</v>
      </c>
      <c r="N743" s="37"/>
      <c r="O743" s="189">
        <f>SUM(K743:N743)</f>
        <v>0</v>
      </c>
    </row>
    <row r="744" spans="1:15" ht="14.1" customHeight="1" x14ac:dyDescent="0.25">
      <c r="A744" s="188">
        <v>239</v>
      </c>
      <c r="B744" s="55"/>
      <c r="C744" s="366" t="s">
        <v>528</v>
      </c>
      <c r="D744" s="367"/>
      <c r="E744" s="367"/>
      <c r="F744" s="367"/>
      <c r="G744" s="368"/>
      <c r="H744" s="40" t="s">
        <v>343</v>
      </c>
      <c r="I744" s="231">
        <v>6.2920000000000004E-2</v>
      </c>
      <c r="J744" s="289"/>
      <c r="K744" s="37"/>
      <c r="L744" s="37"/>
      <c r="M744" s="37">
        <f t="shared" si="87"/>
        <v>0</v>
      </c>
      <c r="N744" s="37"/>
      <c r="O744" s="189">
        <f>SUM(K744:N744)</f>
        <v>0</v>
      </c>
    </row>
    <row r="745" spans="1:15" ht="12.75" customHeight="1" x14ac:dyDescent="0.25">
      <c r="A745" s="270" t="s">
        <v>529</v>
      </c>
      <c r="B745" s="277"/>
      <c r="C745" s="277"/>
      <c r="D745" s="277"/>
      <c r="E745" s="277"/>
      <c r="F745" s="277"/>
      <c r="G745" s="277"/>
      <c r="H745" s="278"/>
      <c r="I745" s="279"/>
      <c r="J745" s="280"/>
      <c r="K745" s="281"/>
      <c r="L745" s="281"/>
      <c r="M745" s="281"/>
      <c r="N745" s="281"/>
      <c r="O745" s="282"/>
    </row>
    <row r="746" spans="1:15" ht="12.75" customHeight="1" x14ac:dyDescent="0.25">
      <c r="A746" s="188">
        <v>240</v>
      </c>
      <c r="B746" s="55"/>
      <c r="C746" s="366" t="s">
        <v>530</v>
      </c>
      <c r="D746" s="367"/>
      <c r="E746" s="367"/>
      <c r="F746" s="367"/>
      <c r="G746" s="368"/>
      <c r="H746" s="56" t="s">
        <v>134</v>
      </c>
      <c r="I746" s="231">
        <v>12.513</v>
      </c>
      <c r="J746" s="289"/>
      <c r="K746" s="37"/>
      <c r="L746" s="37"/>
      <c r="M746" s="37">
        <f t="shared" ref="M746:M748" si="88">I746*J746</f>
        <v>0</v>
      </c>
      <c r="N746" s="37"/>
      <c r="O746" s="189">
        <f>SUM(K746:N746)</f>
        <v>0</v>
      </c>
    </row>
    <row r="747" spans="1:15" ht="12.75" customHeight="1" x14ac:dyDescent="0.25">
      <c r="A747" s="188">
        <v>241</v>
      </c>
      <c r="B747" s="55"/>
      <c r="C747" s="366" t="s">
        <v>531</v>
      </c>
      <c r="D747" s="367"/>
      <c r="E747" s="367"/>
      <c r="F747" s="367"/>
      <c r="G747" s="368"/>
      <c r="H747" s="56" t="s">
        <v>134</v>
      </c>
      <c r="I747" s="231">
        <v>13.486000000000001</v>
      </c>
      <c r="J747" s="291"/>
      <c r="K747" s="73"/>
      <c r="L747" s="73"/>
      <c r="M747" s="37">
        <f t="shared" si="88"/>
        <v>0</v>
      </c>
      <c r="N747" s="37"/>
      <c r="O747" s="189">
        <f>SUM(K747:N747)</f>
        <v>0</v>
      </c>
    </row>
    <row r="748" spans="1:15" ht="15" customHeight="1" x14ac:dyDescent="0.25">
      <c r="A748" s="188">
        <v>242</v>
      </c>
      <c r="B748" s="55"/>
      <c r="C748" s="366" t="s">
        <v>528</v>
      </c>
      <c r="D748" s="367"/>
      <c r="E748" s="367"/>
      <c r="F748" s="367"/>
      <c r="G748" s="368"/>
      <c r="H748" s="40" t="s">
        <v>343</v>
      </c>
      <c r="I748" s="231">
        <v>1.0109999999999999</v>
      </c>
      <c r="J748" s="289"/>
      <c r="K748" s="37"/>
      <c r="L748" s="37"/>
      <c r="M748" s="37">
        <f t="shared" si="88"/>
        <v>0</v>
      </c>
      <c r="N748" s="37"/>
      <c r="O748" s="189">
        <f>SUM(K748:N748)</f>
        <v>0</v>
      </c>
    </row>
    <row r="749" spans="1:15" ht="12.75" customHeight="1" x14ac:dyDescent="0.25">
      <c r="A749" s="270" t="s">
        <v>532</v>
      </c>
      <c r="B749" s="277"/>
      <c r="C749" s="277"/>
      <c r="D749" s="277"/>
      <c r="E749" s="277"/>
      <c r="F749" s="277"/>
      <c r="G749" s="277"/>
      <c r="H749" s="278"/>
      <c r="I749" s="279"/>
      <c r="J749" s="280"/>
      <c r="K749" s="281"/>
      <c r="L749" s="281"/>
      <c r="M749" s="281"/>
      <c r="N749" s="281"/>
      <c r="O749" s="282"/>
    </row>
    <row r="750" spans="1:15" ht="12.75" customHeight="1" x14ac:dyDescent="0.25">
      <c r="A750" s="188">
        <v>243</v>
      </c>
      <c r="B750" s="55"/>
      <c r="C750" s="366" t="s">
        <v>530</v>
      </c>
      <c r="D750" s="367"/>
      <c r="E750" s="367"/>
      <c r="F750" s="367"/>
      <c r="G750" s="368"/>
      <c r="H750" s="56" t="s">
        <v>134</v>
      </c>
      <c r="I750" s="231">
        <v>8.2040000000000006</v>
      </c>
      <c r="J750" s="289"/>
      <c r="K750" s="37"/>
      <c r="L750" s="37"/>
      <c r="M750" s="37">
        <f t="shared" ref="M750:M752" si="89">I750*J750</f>
        <v>0</v>
      </c>
      <c r="N750" s="37"/>
      <c r="O750" s="189">
        <f>SUM(K750:N750)</f>
        <v>0</v>
      </c>
    </row>
    <row r="751" spans="1:15" ht="12.75" customHeight="1" x14ac:dyDescent="0.25">
      <c r="A751" s="188">
        <v>244</v>
      </c>
      <c r="B751" s="55"/>
      <c r="C751" s="366" t="s">
        <v>531</v>
      </c>
      <c r="D751" s="367"/>
      <c r="E751" s="367"/>
      <c r="F751" s="367"/>
      <c r="G751" s="368"/>
      <c r="H751" s="56" t="s">
        <v>134</v>
      </c>
      <c r="I751" s="231">
        <v>7.234</v>
      </c>
      <c r="J751" s="291"/>
      <c r="K751" s="73"/>
      <c r="L751" s="73"/>
      <c r="M751" s="37">
        <f t="shared" si="89"/>
        <v>0</v>
      </c>
      <c r="N751" s="37"/>
      <c r="O751" s="189">
        <f>SUM(K751:N751)</f>
        <v>0</v>
      </c>
    </row>
    <row r="752" spans="1:15" ht="14.1" customHeight="1" x14ac:dyDescent="0.25">
      <c r="A752" s="188">
        <v>245</v>
      </c>
      <c r="B752" s="55"/>
      <c r="C752" s="366" t="s">
        <v>533</v>
      </c>
      <c r="D752" s="367"/>
      <c r="E752" s="367"/>
      <c r="F752" s="367"/>
      <c r="G752" s="368"/>
      <c r="H752" s="40" t="s">
        <v>343</v>
      </c>
      <c r="I752" s="231">
        <v>0.54254999999999998</v>
      </c>
      <c r="J752" s="289"/>
      <c r="K752" s="37"/>
      <c r="L752" s="37"/>
      <c r="M752" s="37">
        <f t="shared" si="89"/>
        <v>0</v>
      </c>
      <c r="N752" s="37"/>
      <c r="O752" s="189">
        <f>SUM(K752:N752)</f>
        <v>0</v>
      </c>
    </row>
    <row r="753" spans="1:15" ht="12.75" customHeight="1" x14ac:dyDescent="0.25">
      <c r="A753" s="270" t="s">
        <v>534</v>
      </c>
      <c r="B753" s="277"/>
      <c r="C753" s="277"/>
      <c r="D753" s="277"/>
      <c r="E753" s="277"/>
      <c r="F753" s="277"/>
      <c r="G753" s="277"/>
      <c r="H753" s="278"/>
      <c r="I753" s="279"/>
      <c r="J753" s="280"/>
      <c r="K753" s="281"/>
      <c r="L753" s="281"/>
      <c r="M753" s="281"/>
      <c r="N753" s="281"/>
      <c r="O753" s="282"/>
    </row>
    <row r="754" spans="1:15" ht="12.75" customHeight="1" x14ac:dyDescent="0.25">
      <c r="A754" s="188">
        <v>246</v>
      </c>
      <c r="B754" s="55"/>
      <c r="C754" s="366" t="s">
        <v>338</v>
      </c>
      <c r="D754" s="367"/>
      <c r="E754" s="367"/>
      <c r="F754" s="367"/>
      <c r="G754" s="368"/>
      <c r="H754" s="56" t="s">
        <v>134</v>
      </c>
      <c r="I754" s="231">
        <v>9.1080000000000005</v>
      </c>
      <c r="J754" s="289"/>
      <c r="K754" s="37"/>
      <c r="L754" s="37"/>
      <c r="M754" s="37">
        <f t="shared" ref="M754:M760" si="90">I754*J754</f>
        <v>0</v>
      </c>
      <c r="N754" s="37"/>
      <c r="O754" s="189">
        <f t="shared" ref="O754:O760" si="91">SUM(K754:N754)</f>
        <v>0</v>
      </c>
    </row>
    <row r="755" spans="1:15" ht="12.75" customHeight="1" x14ac:dyDescent="0.25">
      <c r="A755" s="188">
        <v>247</v>
      </c>
      <c r="B755" s="55"/>
      <c r="C755" s="366" t="s">
        <v>530</v>
      </c>
      <c r="D755" s="367"/>
      <c r="E755" s="367"/>
      <c r="F755" s="367"/>
      <c r="G755" s="368"/>
      <c r="H755" s="56" t="s">
        <v>134</v>
      </c>
      <c r="I755" s="231">
        <v>0.91600000000000004</v>
      </c>
      <c r="J755" s="289"/>
      <c r="K755" s="37"/>
      <c r="L755" s="37"/>
      <c r="M755" s="37">
        <f t="shared" si="90"/>
        <v>0</v>
      </c>
      <c r="N755" s="37"/>
      <c r="O755" s="189">
        <f t="shared" si="91"/>
        <v>0</v>
      </c>
    </row>
    <row r="756" spans="1:15" ht="12.75" customHeight="1" x14ac:dyDescent="0.25">
      <c r="A756" s="188">
        <v>248</v>
      </c>
      <c r="B756" s="55"/>
      <c r="C756" s="366" t="s">
        <v>535</v>
      </c>
      <c r="D756" s="367"/>
      <c r="E756" s="367"/>
      <c r="F756" s="367"/>
      <c r="G756" s="368"/>
      <c r="H756" s="56" t="s">
        <v>134</v>
      </c>
      <c r="I756" s="231">
        <v>0.8</v>
      </c>
      <c r="J756" s="291"/>
      <c r="K756" s="73"/>
      <c r="L756" s="73"/>
      <c r="M756" s="37">
        <f t="shared" si="90"/>
        <v>0</v>
      </c>
      <c r="N756" s="37"/>
      <c r="O756" s="189">
        <f t="shared" si="91"/>
        <v>0</v>
      </c>
    </row>
    <row r="757" spans="1:15" ht="14.1" customHeight="1" x14ac:dyDescent="0.25">
      <c r="A757" s="188">
        <v>249</v>
      </c>
      <c r="B757" s="55"/>
      <c r="C757" s="366" t="s">
        <v>533</v>
      </c>
      <c r="D757" s="367"/>
      <c r="E757" s="367"/>
      <c r="F757" s="367"/>
      <c r="G757" s="368"/>
      <c r="H757" s="40" t="s">
        <v>343</v>
      </c>
      <c r="I757" s="231">
        <v>0.163776</v>
      </c>
      <c r="J757" s="289"/>
      <c r="K757" s="37"/>
      <c r="L757" s="37"/>
      <c r="M757" s="37">
        <f t="shared" si="90"/>
        <v>0</v>
      </c>
      <c r="N757" s="37"/>
      <c r="O757" s="189">
        <f t="shared" si="91"/>
        <v>0</v>
      </c>
    </row>
    <row r="758" spans="1:15" ht="12.75" customHeight="1" x14ac:dyDescent="0.25">
      <c r="A758" s="188">
        <v>250</v>
      </c>
      <c r="B758" s="55"/>
      <c r="C758" s="366" t="s">
        <v>536</v>
      </c>
      <c r="D758" s="367"/>
      <c r="E758" s="367"/>
      <c r="F758" s="367"/>
      <c r="G758" s="368"/>
      <c r="H758" s="56" t="s">
        <v>134</v>
      </c>
      <c r="I758" s="231">
        <v>2</v>
      </c>
      <c r="J758" s="289"/>
      <c r="K758" s="37"/>
      <c r="L758" s="37"/>
      <c r="M758" s="37">
        <f t="shared" si="90"/>
        <v>0</v>
      </c>
      <c r="N758" s="37"/>
      <c r="O758" s="189">
        <f t="shared" si="91"/>
        <v>0</v>
      </c>
    </row>
    <row r="759" spans="1:15" ht="12.75" customHeight="1" x14ac:dyDescent="0.25">
      <c r="A759" s="188">
        <v>251</v>
      </c>
      <c r="B759" s="55"/>
      <c r="C759" s="366" t="s">
        <v>535</v>
      </c>
      <c r="D759" s="367"/>
      <c r="E759" s="367"/>
      <c r="F759" s="367"/>
      <c r="G759" s="368"/>
      <c r="H759" s="56" t="s">
        <v>134</v>
      </c>
      <c r="I759" s="231">
        <v>1.76</v>
      </c>
      <c r="J759" s="291"/>
      <c r="K759" s="73"/>
      <c r="L759" s="73"/>
      <c r="M759" s="37">
        <f t="shared" si="90"/>
        <v>0</v>
      </c>
      <c r="N759" s="37"/>
      <c r="O759" s="189">
        <f t="shared" si="91"/>
        <v>0</v>
      </c>
    </row>
    <row r="760" spans="1:15" ht="14.1" customHeight="1" x14ac:dyDescent="0.25">
      <c r="A760" s="188">
        <v>252</v>
      </c>
      <c r="B760" s="55"/>
      <c r="C760" s="366" t="s">
        <v>521</v>
      </c>
      <c r="D760" s="367"/>
      <c r="E760" s="367"/>
      <c r="F760" s="367"/>
      <c r="G760" s="368"/>
      <c r="H760" s="40" t="s">
        <v>343</v>
      </c>
      <c r="I760" s="231">
        <v>0.17247999999999999</v>
      </c>
      <c r="J760" s="289"/>
      <c r="K760" s="37"/>
      <c r="L760" s="37"/>
      <c r="M760" s="37">
        <f t="shared" si="90"/>
        <v>0</v>
      </c>
      <c r="N760" s="37"/>
      <c r="O760" s="189">
        <f t="shared" si="91"/>
        <v>0</v>
      </c>
    </row>
    <row r="761" spans="1:15" ht="12.75" customHeight="1" x14ac:dyDescent="0.25">
      <c r="A761" s="270" t="s">
        <v>537</v>
      </c>
      <c r="B761" s="277"/>
      <c r="C761" s="277"/>
      <c r="D761" s="277"/>
      <c r="E761" s="277"/>
      <c r="F761" s="277"/>
      <c r="G761" s="277"/>
      <c r="H761" s="278"/>
      <c r="I761" s="279"/>
      <c r="J761" s="280"/>
      <c r="K761" s="281"/>
      <c r="L761" s="281"/>
      <c r="M761" s="281"/>
      <c r="N761" s="281"/>
      <c r="O761" s="282"/>
    </row>
    <row r="762" spans="1:15" ht="12.75" customHeight="1" x14ac:dyDescent="0.25">
      <c r="A762" s="188">
        <v>253</v>
      </c>
      <c r="B762" s="55"/>
      <c r="C762" s="366" t="s">
        <v>530</v>
      </c>
      <c r="D762" s="367"/>
      <c r="E762" s="367"/>
      <c r="F762" s="367"/>
      <c r="G762" s="368"/>
      <c r="H762" s="56" t="s">
        <v>134</v>
      </c>
      <c r="I762" s="231">
        <v>22.021999999999998</v>
      </c>
      <c r="J762" s="289"/>
      <c r="K762" s="37"/>
      <c r="L762" s="37"/>
      <c r="M762" s="37">
        <f t="shared" ref="M762:M764" si="92">I762*J762</f>
        <v>0</v>
      </c>
      <c r="N762" s="37"/>
      <c r="O762" s="189">
        <f>SUM(K762:N762)</f>
        <v>0</v>
      </c>
    </row>
    <row r="763" spans="1:15" ht="12.75" customHeight="1" x14ac:dyDescent="0.25">
      <c r="A763" s="188">
        <v>254</v>
      </c>
      <c r="B763" s="55"/>
      <c r="C763" s="366" t="s">
        <v>531</v>
      </c>
      <c r="D763" s="367"/>
      <c r="E763" s="367"/>
      <c r="F763" s="367"/>
      <c r="G763" s="368"/>
      <c r="H763" s="56" t="s">
        <v>134</v>
      </c>
      <c r="I763" s="231">
        <v>16.652000000000001</v>
      </c>
      <c r="J763" s="291"/>
      <c r="K763" s="73"/>
      <c r="L763" s="73"/>
      <c r="M763" s="37">
        <f t="shared" si="92"/>
        <v>0</v>
      </c>
      <c r="N763" s="37"/>
      <c r="O763" s="189">
        <f>SUM(K763:N763)</f>
        <v>0</v>
      </c>
    </row>
    <row r="764" spans="1:15" ht="14.1" customHeight="1" x14ac:dyDescent="0.25">
      <c r="A764" s="188">
        <v>255</v>
      </c>
      <c r="B764" s="55"/>
      <c r="C764" s="366" t="s">
        <v>538</v>
      </c>
      <c r="D764" s="367"/>
      <c r="E764" s="367"/>
      <c r="F764" s="367"/>
      <c r="G764" s="368"/>
      <c r="H764" s="40" t="s">
        <v>343</v>
      </c>
      <c r="I764" s="231">
        <v>1.2490000000000001</v>
      </c>
      <c r="J764" s="289"/>
      <c r="K764" s="37"/>
      <c r="L764" s="37"/>
      <c r="M764" s="37">
        <f t="shared" si="92"/>
        <v>0</v>
      </c>
      <c r="N764" s="37"/>
      <c r="O764" s="189">
        <f>SUM(K764:N764)</f>
        <v>0</v>
      </c>
    </row>
    <row r="765" spans="1:15" ht="12.75" customHeight="1" x14ac:dyDescent="0.25">
      <c r="A765" s="270" t="s">
        <v>539</v>
      </c>
      <c r="B765" s="277"/>
      <c r="C765" s="277"/>
      <c r="D765" s="277"/>
      <c r="E765" s="285"/>
      <c r="F765" s="277"/>
      <c r="G765" s="277"/>
      <c r="H765" s="278"/>
      <c r="I765" s="279"/>
      <c r="J765" s="280"/>
      <c r="K765" s="281"/>
      <c r="L765" s="281"/>
      <c r="M765" s="281"/>
      <c r="N765" s="281"/>
      <c r="O765" s="282"/>
    </row>
    <row r="766" spans="1:15" ht="15" customHeight="1" x14ac:dyDescent="0.25">
      <c r="A766" s="188">
        <v>256</v>
      </c>
      <c r="B766" s="55"/>
      <c r="C766" s="366" t="s">
        <v>521</v>
      </c>
      <c r="D766" s="367"/>
      <c r="E766" s="367"/>
      <c r="F766" s="367"/>
      <c r="G766" s="368"/>
      <c r="H766" s="40" t="s">
        <v>343</v>
      </c>
      <c r="I766" s="231">
        <v>4.9914560000000003</v>
      </c>
      <c r="J766" s="289"/>
      <c r="K766" s="37"/>
      <c r="L766" s="37"/>
      <c r="M766" s="37">
        <f t="shared" ref="M766" si="93">I766*J766</f>
        <v>0</v>
      </c>
      <c r="N766" s="37"/>
      <c r="O766" s="189">
        <f>SUM(K766:N766)</f>
        <v>0</v>
      </c>
    </row>
    <row r="767" spans="1:15" ht="12.75" customHeight="1" x14ac:dyDescent="0.25">
      <c r="A767" s="270" t="s">
        <v>540</v>
      </c>
      <c r="B767" s="277"/>
      <c r="C767" s="277"/>
      <c r="D767" s="277"/>
      <c r="E767" s="277"/>
      <c r="F767" s="277"/>
      <c r="G767" s="277"/>
      <c r="H767" s="278"/>
      <c r="I767" s="279"/>
      <c r="J767" s="280"/>
      <c r="K767" s="281"/>
      <c r="L767" s="281"/>
      <c r="M767" s="281"/>
      <c r="N767" s="281"/>
      <c r="O767" s="282"/>
    </row>
    <row r="768" spans="1:15" ht="12.75" customHeight="1" x14ac:dyDescent="0.25">
      <c r="A768" s="188">
        <v>257</v>
      </c>
      <c r="B768" s="55"/>
      <c r="C768" s="366" t="s">
        <v>339</v>
      </c>
      <c r="D768" s="367"/>
      <c r="E768" s="367"/>
      <c r="F768" s="367"/>
      <c r="G768" s="368"/>
      <c r="H768" s="56" t="s">
        <v>134</v>
      </c>
      <c r="I768" s="231">
        <v>30.391999999999999</v>
      </c>
      <c r="J768" s="289"/>
      <c r="K768" s="37"/>
      <c r="L768" s="37"/>
      <c r="M768" s="37">
        <f t="shared" ref="M768:M770" si="94">I768*J768</f>
        <v>0</v>
      </c>
      <c r="N768" s="37"/>
      <c r="O768" s="189">
        <f>SUM(K768:N768)</f>
        <v>0</v>
      </c>
    </row>
    <row r="769" spans="1:15" ht="15" customHeight="1" x14ac:dyDescent="0.25">
      <c r="A769" s="188">
        <v>258</v>
      </c>
      <c r="B769" s="55"/>
      <c r="C769" s="366" t="s">
        <v>476</v>
      </c>
      <c r="D769" s="367"/>
      <c r="E769" s="367"/>
      <c r="F769" s="367"/>
      <c r="G769" s="368"/>
      <c r="H769" s="40" t="s">
        <v>343</v>
      </c>
      <c r="I769" s="231">
        <v>0.57699999999999996</v>
      </c>
      <c r="J769" s="289"/>
      <c r="K769" s="37"/>
      <c r="L769" s="37"/>
      <c r="M769" s="37">
        <f t="shared" si="94"/>
        <v>0</v>
      </c>
      <c r="N769" s="37"/>
      <c r="O769" s="189">
        <f>SUM(K769:N769)</f>
        <v>0</v>
      </c>
    </row>
    <row r="770" spans="1:15" ht="14.1" customHeight="1" x14ac:dyDescent="0.25">
      <c r="A770" s="188">
        <v>259</v>
      </c>
      <c r="B770" s="55"/>
      <c r="C770" s="366" t="s">
        <v>541</v>
      </c>
      <c r="D770" s="367"/>
      <c r="E770" s="367"/>
      <c r="F770" s="367"/>
      <c r="G770" s="368"/>
      <c r="H770" s="40" t="s">
        <v>343</v>
      </c>
      <c r="I770" s="231">
        <v>6.2719999999999998E-2</v>
      </c>
      <c r="J770" s="289"/>
      <c r="K770" s="37"/>
      <c r="L770" s="37"/>
      <c r="M770" s="37">
        <f t="shared" si="94"/>
        <v>0</v>
      </c>
      <c r="N770" s="37"/>
      <c r="O770" s="189">
        <f>SUM(K770:N770)</f>
        <v>0</v>
      </c>
    </row>
    <row r="771" spans="1:15" ht="12.75" customHeight="1" x14ac:dyDescent="0.25">
      <c r="A771" s="270" t="s">
        <v>542</v>
      </c>
      <c r="B771" s="277"/>
      <c r="C771" s="277"/>
      <c r="D771" s="277"/>
      <c r="E771" s="277"/>
      <c r="F771" s="277"/>
      <c r="G771" s="277"/>
      <c r="H771" s="278"/>
      <c r="I771" s="279"/>
      <c r="J771" s="280"/>
      <c r="K771" s="281"/>
      <c r="L771" s="281"/>
      <c r="M771" s="281"/>
      <c r="N771" s="281"/>
      <c r="O771" s="282"/>
    </row>
    <row r="772" spans="1:15" ht="39.75" customHeight="1" x14ac:dyDescent="0.25">
      <c r="A772" s="179">
        <v>260</v>
      </c>
      <c r="B772" s="33"/>
      <c r="C772" s="391" t="s">
        <v>268</v>
      </c>
      <c r="D772" s="392"/>
      <c r="E772" s="392"/>
      <c r="F772" s="392"/>
      <c r="G772" s="393"/>
      <c r="H772" s="34" t="s">
        <v>269</v>
      </c>
      <c r="I772" s="228">
        <v>1.621</v>
      </c>
      <c r="J772" s="36"/>
      <c r="K772" s="37"/>
      <c r="L772" s="37"/>
      <c r="M772" s="37"/>
      <c r="N772" s="37"/>
      <c r="O772" s="180"/>
    </row>
    <row r="773" spans="1:15" ht="12" customHeight="1" x14ac:dyDescent="0.2">
      <c r="A773" s="181"/>
      <c r="B773" s="39"/>
      <c r="C773" s="385" t="s">
        <v>23</v>
      </c>
      <c r="D773" s="386"/>
      <c r="E773" s="386"/>
      <c r="F773" s="386"/>
      <c r="G773" s="387"/>
      <c r="H773" s="40"/>
      <c r="I773" s="229"/>
      <c r="J773" s="42"/>
      <c r="K773" s="43"/>
      <c r="L773" s="43"/>
      <c r="M773" s="43"/>
      <c r="N773" s="43"/>
      <c r="O773" s="182"/>
    </row>
    <row r="774" spans="1:15" ht="11.25" customHeight="1" x14ac:dyDescent="0.2">
      <c r="A774" s="183" t="s">
        <v>543</v>
      </c>
      <c r="B774" s="39"/>
      <c r="C774" s="381" t="s">
        <v>14</v>
      </c>
      <c r="D774" s="382"/>
      <c r="E774" s="382"/>
      <c r="F774" s="382"/>
      <c r="G774" s="383"/>
      <c r="H774" s="40"/>
      <c r="I774" s="229"/>
      <c r="J774" s="45"/>
      <c r="K774" s="43"/>
      <c r="L774" s="43"/>
      <c r="M774" s="43"/>
      <c r="N774" s="43"/>
      <c r="O774" s="184"/>
    </row>
    <row r="775" spans="1:15" ht="12" customHeight="1" x14ac:dyDescent="0.2">
      <c r="A775" s="181"/>
      <c r="B775" s="39"/>
      <c r="C775" s="385" t="s">
        <v>25</v>
      </c>
      <c r="D775" s="386"/>
      <c r="E775" s="386"/>
      <c r="F775" s="386"/>
      <c r="G775" s="387"/>
      <c r="H775" s="40"/>
      <c r="I775" s="229"/>
      <c r="J775" s="45"/>
      <c r="K775" s="43"/>
      <c r="L775" s="43"/>
      <c r="M775" s="43"/>
      <c r="N775" s="43"/>
      <c r="O775" s="185"/>
    </row>
    <row r="776" spans="1:15" ht="26.25" customHeight="1" x14ac:dyDescent="0.25">
      <c r="A776" s="183" t="s">
        <v>544</v>
      </c>
      <c r="B776" s="46"/>
      <c r="C776" s="384" t="s">
        <v>272</v>
      </c>
      <c r="D776" s="376"/>
      <c r="E776" s="376"/>
      <c r="F776" s="376"/>
      <c r="G776" s="377"/>
      <c r="H776" s="47" t="s">
        <v>27</v>
      </c>
      <c r="I776" s="230">
        <v>252.876</v>
      </c>
      <c r="J776" s="287"/>
      <c r="K776" s="43">
        <f>I776*J776</f>
        <v>0</v>
      </c>
      <c r="L776" s="43"/>
      <c r="M776" s="43"/>
      <c r="N776" s="43"/>
      <c r="O776" s="187">
        <f>SUM(K776:N776)</f>
        <v>0</v>
      </c>
    </row>
    <row r="777" spans="1:15" ht="12" customHeight="1" x14ac:dyDescent="0.2">
      <c r="A777" s="183" t="s">
        <v>545</v>
      </c>
      <c r="B777" s="39"/>
      <c r="C777" s="381" t="s">
        <v>15</v>
      </c>
      <c r="D777" s="382"/>
      <c r="E777" s="382"/>
      <c r="F777" s="382"/>
      <c r="G777" s="383"/>
      <c r="H777" s="40"/>
      <c r="I777" s="229"/>
      <c r="J777" s="45"/>
      <c r="K777" s="43"/>
      <c r="L777" s="43"/>
      <c r="M777" s="43"/>
      <c r="N777" s="43"/>
      <c r="O777" s="184"/>
    </row>
    <row r="778" spans="1:15" ht="11.25" customHeight="1" x14ac:dyDescent="0.2">
      <c r="A778" s="181"/>
      <c r="B778" s="39"/>
      <c r="C778" s="385" t="s">
        <v>29</v>
      </c>
      <c r="D778" s="386"/>
      <c r="E778" s="386"/>
      <c r="F778" s="386"/>
      <c r="G778" s="387"/>
      <c r="H778" s="40"/>
      <c r="I778" s="229"/>
      <c r="J778" s="45"/>
      <c r="K778" s="43"/>
      <c r="L778" s="43"/>
      <c r="M778" s="43"/>
      <c r="N778" s="43"/>
      <c r="O778" s="185"/>
    </row>
    <row r="779" spans="1:15" ht="11.25" customHeight="1" x14ac:dyDescent="0.25">
      <c r="A779" s="183" t="s">
        <v>546</v>
      </c>
      <c r="B779" s="49"/>
      <c r="C779" s="378" t="s">
        <v>275</v>
      </c>
      <c r="D779" s="379"/>
      <c r="E779" s="379"/>
      <c r="F779" s="379"/>
      <c r="G779" s="380"/>
      <c r="H779" s="47" t="s">
        <v>31</v>
      </c>
      <c r="I779" s="230">
        <v>0.42146</v>
      </c>
      <c r="J779" s="288"/>
      <c r="K779" s="52"/>
      <c r="L779" s="43">
        <f>I779*J779</f>
        <v>0</v>
      </c>
      <c r="M779" s="43"/>
      <c r="N779" s="43"/>
      <c r="O779" s="187">
        <f t="shared" ref="O779:O787" si="95">SUM(K779:N779)</f>
        <v>0</v>
      </c>
    </row>
    <row r="780" spans="1:15" ht="27.75" customHeight="1" x14ac:dyDescent="0.25">
      <c r="A780" s="183" t="s">
        <v>547</v>
      </c>
      <c r="B780" s="49"/>
      <c r="C780" s="384" t="s">
        <v>1038</v>
      </c>
      <c r="D780" s="376"/>
      <c r="E780" s="376"/>
      <c r="F780" s="376"/>
      <c r="G780" s="377"/>
      <c r="H780" s="47" t="s">
        <v>31</v>
      </c>
      <c r="I780" s="230">
        <v>1.05365</v>
      </c>
      <c r="J780" s="287"/>
      <c r="K780" s="43"/>
      <c r="L780" s="43">
        <f t="shared" ref="L780:L787" si="96">I780*J780</f>
        <v>0</v>
      </c>
      <c r="M780" s="43"/>
      <c r="N780" s="43"/>
      <c r="O780" s="187">
        <f t="shared" si="95"/>
        <v>0</v>
      </c>
    </row>
    <row r="781" spans="1:15" ht="12" customHeight="1" x14ac:dyDescent="0.25">
      <c r="A781" s="183" t="s">
        <v>548</v>
      </c>
      <c r="B781" s="46"/>
      <c r="C781" s="378" t="s">
        <v>278</v>
      </c>
      <c r="D781" s="379"/>
      <c r="E781" s="379"/>
      <c r="F781" s="379"/>
      <c r="G781" s="380"/>
      <c r="H781" s="47" t="s">
        <v>31</v>
      </c>
      <c r="I781" s="230">
        <v>0.52682499999999999</v>
      </c>
      <c r="J781" s="288"/>
      <c r="K781" s="52"/>
      <c r="L781" s="43">
        <f t="shared" si="96"/>
        <v>0</v>
      </c>
      <c r="M781" s="43"/>
      <c r="N781" s="43"/>
      <c r="O781" s="187">
        <f t="shared" si="95"/>
        <v>0</v>
      </c>
    </row>
    <row r="782" spans="1:15" ht="11.25" customHeight="1" x14ac:dyDescent="0.25">
      <c r="A782" s="183" t="s">
        <v>549</v>
      </c>
      <c r="B782" s="46"/>
      <c r="C782" s="378" t="s">
        <v>280</v>
      </c>
      <c r="D782" s="379"/>
      <c r="E782" s="379"/>
      <c r="F782" s="379"/>
      <c r="G782" s="380"/>
      <c r="H782" s="47" t="s">
        <v>31</v>
      </c>
      <c r="I782" s="230">
        <v>2.8870010000000002</v>
      </c>
      <c r="J782" s="288"/>
      <c r="K782" s="52"/>
      <c r="L782" s="43">
        <f t="shared" si="96"/>
        <v>0</v>
      </c>
      <c r="M782" s="43"/>
      <c r="N782" s="43"/>
      <c r="O782" s="187">
        <f t="shared" si="95"/>
        <v>0</v>
      </c>
    </row>
    <row r="783" spans="1:15" ht="12" customHeight="1" x14ac:dyDescent="0.25">
      <c r="A783" s="183" t="s">
        <v>550</v>
      </c>
      <c r="B783" s="46"/>
      <c r="C783" s="378" t="s">
        <v>282</v>
      </c>
      <c r="D783" s="379"/>
      <c r="E783" s="379"/>
      <c r="F783" s="379"/>
      <c r="G783" s="380"/>
      <c r="H783" s="47" t="s">
        <v>31</v>
      </c>
      <c r="I783" s="230">
        <v>5.0575200000000002</v>
      </c>
      <c r="J783" s="288"/>
      <c r="K783" s="52"/>
      <c r="L783" s="43">
        <f t="shared" si="96"/>
        <v>0</v>
      </c>
      <c r="M783" s="43"/>
      <c r="N783" s="43"/>
      <c r="O783" s="187">
        <f t="shared" si="95"/>
        <v>0</v>
      </c>
    </row>
    <row r="784" spans="1:15" ht="11.25" customHeight="1" x14ac:dyDescent="0.25">
      <c r="A784" s="183" t="s">
        <v>551</v>
      </c>
      <c r="B784" s="46"/>
      <c r="C784" s="378" t="s">
        <v>284</v>
      </c>
      <c r="D784" s="379"/>
      <c r="E784" s="379"/>
      <c r="F784" s="379"/>
      <c r="G784" s="380"/>
      <c r="H784" s="47" t="s">
        <v>31</v>
      </c>
      <c r="I784" s="230">
        <v>4.2145999999999999</v>
      </c>
      <c r="J784" s="287"/>
      <c r="K784" s="43"/>
      <c r="L784" s="43">
        <f t="shared" si="96"/>
        <v>0</v>
      </c>
      <c r="M784" s="43"/>
      <c r="N784" s="43"/>
      <c r="O784" s="187">
        <f t="shared" si="95"/>
        <v>0</v>
      </c>
    </row>
    <row r="785" spans="1:15" ht="12" customHeight="1" x14ac:dyDescent="0.25">
      <c r="A785" s="183" t="s">
        <v>552</v>
      </c>
      <c r="B785" s="46"/>
      <c r="C785" s="378" t="s">
        <v>41</v>
      </c>
      <c r="D785" s="379"/>
      <c r="E785" s="379"/>
      <c r="F785" s="379"/>
      <c r="G785" s="380"/>
      <c r="H785" s="47" t="s">
        <v>31</v>
      </c>
      <c r="I785" s="230">
        <v>47.730345</v>
      </c>
      <c r="J785" s="288"/>
      <c r="K785" s="52"/>
      <c r="L785" s="43">
        <f t="shared" si="96"/>
        <v>0</v>
      </c>
      <c r="M785" s="43"/>
      <c r="N785" s="43"/>
      <c r="O785" s="187">
        <f t="shared" si="95"/>
        <v>0</v>
      </c>
    </row>
    <row r="786" spans="1:15" ht="11.25" customHeight="1" x14ac:dyDescent="0.25">
      <c r="A786" s="183" t="s">
        <v>553</v>
      </c>
      <c r="B786" s="46"/>
      <c r="C786" s="378" t="s">
        <v>287</v>
      </c>
      <c r="D786" s="379"/>
      <c r="E786" s="379"/>
      <c r="F786" s="379"/>
      <c r="G786" s="380"/>
      <c r="H786" s="47" t="s">
        <v>31</v>
      </c>
      <c r="I786" s="230">
        <v>1.05365</v>
      </c>
      <c r="J786" s="287"/>
      <c r="K786" s="43"/>
      <c r="L786" s="43">
        <f t="shared" si="96"/>
        <v>0</v>
      </c>
      <c r="M786" s="43"/>
      <c r="N786" s="43"/>
      <c r="O786" s="187">
        <f t="shared" si="95"/>
        <v>0</v>
      </c>
    </row>
    <row r="787" spans="1:15" ht="11.25" customHeight="1" x14ac:dyDescent="0.25">
      <c r="A787" s="183" t="s">
        <v>554</v>
      </c>
      <c r="B787" s="46"/>
      <c r="C787" s="378" t="s">
        <v>289</v>
      </c>
      <c r="D787" s="379"/>
      <c r="E787" s="379"/>
      <c r="F787" s="379"/>
      <c r="G787" s="380"/>
      <c r="H787" s="47" t="s">
        <v>31</v>
      </c>
      <c r="I787" s="230">
        <v>3.1609500000000001</v>
      </c>
      <c r="J787" s="288"/>
      <c r="K787" s="52"/>
      <c r="L787" s="43">
        <f t="shared" si="96"/>
        <v>0</v>
      </c>
      <c r="M787" s="43"/>
      <c r="N787" s="43"/>
      <c r="O787" s="187">
        <f t="shared" si="95"/>
        <v>0</v>
      </c>
    </row>
    <row r="788" spans="1:15" ht="11.25" customHeight="1" x14ac:dyDescent="0.2">
      <c r="A788" s="183" t="s">
        <v>555</v>
      </c>
      <c r="B788" s="39"/>
      <c r="C788" s="381" t="s">
        <v>16</v>
      </c>
      <c r="D788" s="382"/>
      <c r="E788" s="382"/>
      <c r="F788" s="382"/>
      <c r="G788" s="383"/>
      <c r="H788" s="40"/>
      <c r="I788" s="229"/>
      <c r="J788" s="45"/>
      <c r="K788" s="43"/>
      <c r="L788" s="43"/>
      <c r="M788" s="43"/>
      <c r="N788" s="43"/>
      <c r="O788" s="184"/>
    </row>
    <row r="789" spans="1:15" ht="12.95" customHeight="1" x14ac:dyDescent="0.25">
      <c r="A789" s="183" t="s">
        <v>556</v>
      </c>
      <c r="B789" s="46"/>
      <c r="C789" s="378" t="s">
        <v>43</v>
      </c>
      <c r="D789" s="379"/>
      <c r="E789" s="379"/>
      <c r="F789" s="379"/>
      <c r="G789" s="380"/>
      <c r="H789" s="40" t="s">
        <v>44</v>
      </c>
      <c r="I789" s="230">
        <v>1.4589000000000001</v>
      </c>
      <c r="J789" s="288"/>
      <c r="K789" s="52"/>
      <c r="L789" s="52"/>
      <c r="M789" s="52">
        <f t="shared" ref="M789:M791" si="97">I789*J789</f>
        <v>0</v>
      </c>
      <c r="N789" s="52"/>
      <c r="O789" s="187">
        <f>SUM(K789:N789)</f>
        <v>0</v>
      </c>
    </row>
    <row r="790" spans="1:15" ht="11.25" customHeight="1" x14ac:dyDescent="0.25">
      <c r="A790" s="183" t="s">
        <v>557</v>
      </c>
      <c r="B790" s="46"/>
      <c r="C790" s="378" t="s">
        <v>45</v>
      </c>
      <c r="D790" s="379"/>
      <c r="E790" s="379"/>
      <c r="F790" s="379"/>
      <c r="G790" s="380"/>
      <c r="H790" s="47" t="s">
        <v>35</v>
      </c>
      <c r="I790" s="230">
        <v>0.32419999999999999</v>
      </c>
      <c r="J790" s="288"/>
      <c r="K790" s="52"/>
      <c r="L790" s="52"/>
      <c r="M790" s="52">
        <f t="shared" si="97"/>
        <v>0</v>
      </c>
      <c r="N790" s="52"/>
      <c r="O790" s="187">
        <f>SUM(K790:N790)</f>
        <v>0</v>
      </c>
    </row>
    <row r="791" spans="1:15" ht="11.25" customHeight="1" x14ac:dyDescent="0.25">
      <c r="A791" s="183" t="s">
        <v>558</v>
      </c>
      <c r="B791" s="46"/>
      <c r="C791" s="378" t="s">
        <v>294</v>
      </c>
      <c r="D791" s="379"/>
      <c r="E791" s="379"/>
      <c r="F791" s="379"/>
      <c r="G791" s="380"/>
      <c r="H791" s="47" t="s">
        <v>47</v>
      </c>
      <c r="I791" s="230">
        <v>2.9015900000000001E-2</v>
      </c>
      <c r="J791" s="287"/>
      <c r="K791" s="43"/>
      <c r="L791" s="43"/>
      <c r="M791" s="52">
        <f t="shared" si="97"/>
        <v>0</v>
      </c>
      <c r="N791" s="52"/>
      <c r="O791" s="187">
        <f>SUM(K791:N791)</f>
        <v>0</v>
      </c>
    </row>
    <row r="792" spans="1:15" ht="29.1" customHeight="1" x14ac:dyDescent="0.25">
      <c r="A792" s="179">
        <v>261</v>
      </c>
      <c r="B792" s="33"/>
      <c r="C792" s="388" t="s">
        <v>295</v>
      </c>
      <c r="D792" s="389"/>
      <c r="E792" s="389"/>
      <c r="F792" s="389"/>
      <c r="G792" s="390"/>
      <c r="H792" s="34" t="s">
        <v>269</v>
      </c>
      <c r="I792" s="228">
        <v>1.621</v>
      </c>
      <c r="J792" s="36"/>
      <c r="K792" s="37"/>
      <c r="L792" s="37"/>
      <c r="M792" s="37"/>
      <c r="N792" s="37"/>
      <c r="O792" s="180"/>
    </row>
    <row r="793" spans="1:15" ht="12" customHeight="1" x14ac:dyDescent="0.2">
      <c r="A793" s="181"/>
      <c r="B793" s="39"/>
      <c r="C793" s="385" t="s">
        <v>23</v>
      </c>
      <c r="D793" s="386"/>
      <c r="E793" s="386"/>
      <c r="F793" s="386"/>
      <c r="G793" s="387"/>
      <c r="H793" s="40"/>
      <c r="I793" s="229"/>
      <c r="J793" s="42"/>
      <c r="K793" s="43"/>
      <c r="L793" s="43"/>
      <c r="M793" s="43"/>
      <c r="N793" s="43"/>
      <c r="O793" s="182"/>
    </row>
    <row r="794" spans="1:15" ht="11.25" customHeight="1" x14ac:dyDescent="0.2">
      <c r="A794" s="183" t="s">
        <v>559</v>
      </c>
      <c r="B794" s="39"/>
      <c r="C794" s="381" t="s">
        <v>14</v>
      </c>
      <c r="D794" s="382"/>
      <c r="E794" s="382"/>
      <c r="F794" s="382"/>
      <c r="G794" s="383"/>
      <c r="H794" s="40"/>
      <c r="I794" s="229"/>
      <c r="J794" s="45"/>
      <c r="K794" s="43"/>
      <c r="L794" s="43"/>
      <c r="M794" s="43"/>
      <c r="N794" s="43"/>
      <c r="O794" s="184"/>
    </row>
    <row r="795" spans="1:15" ht="12" customHeight="1" x14ac:dyDescent="0.2">
      <c r="A795" s="181"/>
      <c r="B795" s="39"/>
      <c r="C795" s="385" t="s">
        <v>25</v>
      </c>
      <c r="D795" s="386"/>
      <c r="E795" s="386"/>
      <c r="F795" s="386"/>
      <c r="G795" s="387"/>
      <c r="H795" s="40"/>
      <c r="I795" s="229"/>
      <c r="J795" s="45"/>
      <c r="K795" s="43"/>
      <c r="L795" s="43"/>
      <c r="M795" s="43"/>
      <c r="N795" s="43"/>
      <c r="O795" s="185"/>
    </row>
    <row r="796" spans="1:15" ht="27" customHeight="1" x14ac:dyDescent="0.25">
      <c r="A796" s="183" t="s">
        <v>560</v>
      </c>
      <c r="B796" s="46"/>
      <c r="C796" s="384" t="s">
        <v>1041</v>
      </c>
      <c r="D796" s="376"/>
      <c r="E796" s="376"/>
      <c r="F796" s="376"/>
      <c r="G796" s="377"/>
      <c r="H796" s="47" t="s">
        <v>27</v>
      </c>
      <c r="I796" s="230">
        <v>75.652069999999995</v>
      </c>
      <c r="J796" s="287"/>
      <c r="K796" s="43">
        <f>I796*J796</f>
        <v>0</v>
      </c>
      <c r="L796" s="43"/>
      <c r="M796" s="43"/>
      <c r="N796" s="43"/>
      <c r="O796" s="187">
        <f>SUM(K796:N796)</f>
        <v>0</v>
      </c>
    </row>
    <row r="797" spans="1:15" ht="11.25" customHeight="1" x14ac:dyDescent="0.2">
      <c r="A797" s="183" t="s">
        <v>561</v>
      </c>
      <c r="B797" s="39"/>
      <c r="C797" s="381" t="s">
        <v>15</v>
      </c>
      <c r="D797" s="382"/>
      <c r="E797" s="382"/>
      <c r="F797" s="382"/>
      <c r="G797" s="383"/>
      <c r="H797" s="40"/>
      <c r="I797" s="229"/>
      <c r="J797" s="45"/>
      <c r="K797" s="43"/>
      <c r="L797" s="43"/>
      <c r="M797" s="43"/>
      <c r="N797" s="43"/>
      <c r="O797" s="184"/>
    </row>
    <row r="798" spans="1:15" ht="12" customHeight="1" x14ac:dyDescent="0.2">
      <c r="A798" s="181"/>
      <c r="B798" s="39"/>
      <c r="C798" s="385" t="s">
        <v>29</v>
      </c>
      <c r="D798" s="386"/>
      <c r="E798" s="386"/>
      <c r="F798" s="386"/>
      <c r="G798" s="387"/>
      <c r="H798" s="40"/>
      <c r="I798" s="229"/>
      <c r="J798" s="45"/>
      <c r="K798" s="43"/>
      <c r="L798" s="43"/>
      <c r="M798" s="43"/>
      <c r="N798" s="43"/>
      <c r="O798" s="185"/>
    </row>
    <row r="799" spans="1:15" ht="24.75" customHeight="1" x14ac:dyDescent="0.25">
      <c r="A799" s="183" t="s">
        <v>562</v>
      </c>
      <c r="B799" s="46"/>
      <c r="C799" s="378" t="s">
        <v>300</v>
      </c>
      <c r="D799" s="379"/>
      <c r="E799" s="379"/>
      <c r="F799" s="379"/>
      <c r="G799" s="380"/>
      <c r="H799" s="47" t="s">
        <v>31</v>
      </c>
      <c r="I799" s="230">
        <v>12.980968000000001</v>
      </c>
      <c r="J799" s="288"/>
      <c r="K799" s="52"/>
      <c r="L799" s="43">
        <f>I799*J799</f>
        <v>0</v>
      </c>
      <c r="M799" s="43"/>
      <c r="N799" s="43"/>
      <c r="O799" s="187">
        <f t="shared" ref="O799:O806" si="98">SUM(K799:N799)</f>
        <v>0</v>
      </c>
    </row>
    <row r="800" spans="1:15" ht="12" customHeight="1" x14ac:dyDescent="0.25">
      <c r="A800" s="183" t="s">
        <v>563</v>
      </c>
      <c r="B800" s="46"/>
      <c r="C800" s="378" t="s">
        <v>302</v>
      </c>
      <c r="D800" s="379"/>
      <c r="E800" s="379"/>
      <c r="F800" s="379"/>
      <c r="G800" s="380"/>
      <c r="H800" s="47" t="s">
        <v>31</v>
      </c>
      <c r="I800" s="230">
        <v>6.6801409999999999</v>
      </c>
      <c r="J800" s="288"/>
      <c r="K800" s="52"/>
      <c r="L800" s="43">
        <f t="shared" ref="L800:L806" si="99">I800*J800</f>
        <v>0</v>
      </c>
      <c r="M800" s="43"/>
      <c r="N800" s="43"/>
      <c r="O800" s="187">
        <f t="shared" si="98"/>
        <v>0</v>
      </c>
    </row>
    <row r="801" spans="1:15" ht="11.25" customHeight="1" x14ac:dyDescent="0.25">
      <c r="A801" s="183" t="s">
        <v>564</v>
      </c>
      <c r="B801" s="46"/>
      <c r="C801" s="378" t="s">
        <v>304</v>
      </c>
      <c r="D801" s="379"/>
      <c r="E801" s="379"/>
      <c r="F801" s="379"/>
      <c r="G801" s="380"/>
      <c r="H801" s="47" t="s">
        <v>31</v>
      </c>
      <c r="I801" s="230">
        <v>0.18544240000000001</v>
      </c>
      <c r="J801" s="287"/>
      <c r="K801" s="43"/>
      <c r="L801" s="43">
        <f t="shared" si="99"/>
        <v>0</v>
      </c>
      <c r="M801" s="43"/>
      <c r="N801" s="43"/>
      <c r="O801" s="187">
        <f t="shared" si="98"/>
        <v>0</v>
      </c>
    </row>
    <row r="802" spans="1:15" ht="11.25" customHeight="1" x14ac:dyDescent="0.25">
      <c r="A802" s="183" t="s">
        <v>565</v>
      </c>
      <c r="B802" s="46"/>
      <c r="C802" s="378" t="s">
        <v>278</v>
      </c>
      <c r="D802" s="379"/>
      <c r="E802" s="379"/>
      <c r="F802" s="379"/>
      <c r="G802" s="380"/>
      <c r="H802" s="47" t="s">
        <v>31</v>
      </c>
      <c r="I802" s="230">
        <v>0.61111700000000002</v>
      </c>
      <c r="J802" s="288"/>
      <c r="K802" s="52"/>
      <c r="L802" s="43">
        <f t="shared" si="99"/>
        <v>0</v>
      </c>
      <c r="M802" s="43"/>
      <c r="N802" s="43"/>
      <c r="O802" s="187">
        <f t="shared" si="98"/>
        <v>0</v>
      </c>
    </row>
    <row r="803" spans="1:15" ht="27.75" customHeight="1" x14ac:dyDescent="0.25">
      <c r="A803" s="183" t="s">
        <v>566</v>
      </c>
      <c r="B803" s="46"/>
      <c r="C803" s="384" t="s">
        <v>1037</v>
      </c>
      <c r="D803" s="376"/>
      <c r="E803" s="376"/>
      <c r="F803" s="376"/>
      <c r="G803" s="377"/>
      <c r="H803" s="47" t="s">
        <v>31</v>
      </c>
      <c r="I803" s="230">
        <v>0.71648199999999995</v>
      </c>
      <c r="J803" s="288"/>
      <c r="K803" s="52"/>
      <c r="L803" s="43">
        <f t="shared" si="99"/>
        <v>0</v>
      </c>
      <c r="M803" s="43"/>
      <c r="N803" s="43"/>
      <c r="O803" s="187">
        <f t="shared" si="98"/>
        <v>0</v>
      </c>
    </row>
    <row r="804" spans="1:15" ht="12" customHeight="1" x14ac:dyDescent="0.25">
      <c r="A804" s="183" t="s">
        <v>567</v>
      </c>
      <c r="B804" s="46"/>
      <c r="C804" s="378" t="s">
        <v>308</v>
      </c>
      <c r="D804" s="379"/>
      <c r="E804" s="379"/>
      <c r="F804" s="379"/>
      <c r="G804" s="380"/>
      <c r="H804" s="47" t="s">
        <v>31</v>
      </c>
      <c r="I804" s="230">
        <v>8.7031489999999998</v>
      </c>
      <c r="J804" s="287"/>
      <c r="K804" s="43"/>
      <c r="L804" s="43">
        <f t="shared" si="99"/>
        <v>0</v>
      </c>
      <c r="M804" s="43"/>
      <c r="N804" s="43"/>
      <c r="O804" s="187">
        <f t="shared" si="98"/>
        <v>0</v>
      </c>
    </row>
    <row r="805" spans="1:15" ht="12" customHeight="1" x14ac:dyDescent="0.25">
      <c r="A805" s="183" t="s">
        <v>568</v>
      </c>
      <c r="B805" s="46"/>
      <c r="C805" s="378" t="s">
        <v>32</v>
      </c>
      <c r="D805" s="379"/>
      <c r="E805" s="379"/>
      <c r="F805" s="379"/>
      <c r="G805" s="380"/>
      <c r="H805" s="47" t="s">
        <v>31</v>
      </c>
      <c r="I805" s="230">
        <v>0.40038699999999999</v>
      </c>
      <c r="J805" s="287"/>
      <c r="K805" s="43"/>
      <c r="L805" s="43">
        <f t="shared" si="99"/>
        <v>0</v>
      </c>
      <c r="M805" s="43"/>
      <c r="N805" s="43"/>
      <c r="O805" s="187">
        <f t="shared" si="98"/>
        <v>0</v>
      </c>
    </row>
    <row r="806" spans="1:15" ht="11.25" customHeight="1" x14ac:dyDescent="0.25">
      <c r="A806" s="183" t="s">
        <v>569</v>
      </c>
      <c r="B806" s="46"/>
      <c r="C806" s="378" t="s">
        <v>289</v>
      </c>
      <c r="D806" s="379"/>
      <c r="E806" s="379"/>
      <c r="F806" s="379"/>
      <c r="G806" s="380"/>
      <c r="H806" s="47" t="s">
        <v>31</v>
      </c>
      <c r="I806" s="230">
        <v>3.4348990000000001</v>
      </c>
      <c r="J806" s="288"/>
      <c r="K806" s="52"/>
      <c r="L806" s="43">
        <f t="shared" si="99"/>
        <v>0</v>
      </c>
      <c r="M806" s="43"/>
      <c r="N806" s="43"/>
      <c r="O806" s="187">
        <f t="shared" si="98"/>
        <v>0</v>
      </c>
    </row>
    <row r="807" spans="1:15" ht="12" customHeight="1" x14ac:dyDescent="0.2">
      <c r="A807" s="183" t="s">
        <v>570</v>
      </c>
      <c r="B807" s="39"/>
      <c r="C807" s="381" t="s">
        <v>16</v>
      </c>
      <c r="D807" s="382"/>
      <c r="E807" s="382"/>
      <c r="F807" s="382"/>
      <c r="G807" s="383"/>
      <c r="H807" s="40"/>
      <c r="I807" s="229"/>
      <c r="J807" s="45"/>
      <c r="K807" s="43"/>
      <c r="L807" s="43"/>
      <c r="M807" s="43"/>
      <c r="N807" s="43"/>
      <c r="O807" s="184"/>
    </row>
    <row r="808" spans="1:15" ht="37.5" customHeight="1" x14ac:dyDescent="0.25">
      <c r="A808" s="183" t="s">
        <v>571</v>
      </c>
      <c r="B808" s="46"/>
      <c r="C808" s="378" t="s">
        <v>313</v>
      </c>
      <c r="D808" s="379"/>
      <c r="E808" s="379"/>
      <c r="F808" s="379"/>
      <c r="G808" s="380"/>
      <c r="H808" s="47" t="s">
        <v>314</v>
      </c>
      <c r="I808" s="230">
        <v>3.0312700000000001E-2</v>
      </c>
      <c r="J808" s="287"/>
      <c r="K808" s="43"/>
      <c r="L808" s="43"/>
      <c r="M808" s="52">
        <f t="shared" ref="M808:M820" si="100">I808*J808</f>
        <v>0</v>
      </c>
      <c r="N808" s="52"/>
      <c r="O808" s="187">
        <f t="shared" ref="O808:O820" si="101">SUM(K808:N808)</f>
        <v>0</v>
      </c>
    </row>
    <row r="809" spans="1:15" ht="28.5" customHeight="1" x14ac:dyDescent="0.25">
      <c r="A809" s="183" t="s">
        <v>572</v>
      </c>
      <c r="B809" s="46"/>
      <c r="C809" s="384" t="s">
        <v>316</v>
      </c>
      <c r="D809" s="376"/>
      <c r="E809" s="376"/>
      <c r="F809" s="376"/>
      <c r="G809" s="377"/>
      <c r="H809" s="47" t="s">
        <v>47</v>
      </c>
      <c r="I809" s="230">
        <v>1.621E-3</v>
      </c>
      <c r="J809" s="287"/>
      <c r="K809" s="43"/>
      <c r="L809" s="43"/>
      <c r="M809" s="52">
        <f t="shared" si="100"/>
        <v>0</v>
      </c>
      <c r="N809" s="52"/>
      <c r="O809" s="187">
        <f t="shared" si="101"/>
        <v>0</v>
      </c>
    </row>
    <row r="810" spans="1:15" ht="26.25" customHeight="1" x14ac:dyDescent="0.25">
      <c r="A810" s="183" t="s">
        <v>573</v>
      </c>
      <c r="B810" s="49"/>
      <c r="C810" s="384" t="s">
        <v>380</v>
      </c>
      <c r="D810" s="376"/>
      <c r="E810" s="376"/>
      <c r="F810" s="376"/>
      <c r="G810" s="377"/>
      <c r="H810" s="40" t="s">
        <v>44</v>
      </c>
      <c r="I810" s="230">
        <v>1.6696E-3</v>
      </c>
      <c r="J810" s="287"/>
      <c r="K810" s="43"/>
      <c r="L810" s="43"/>
      <c r="M810" s="52">
        <f t="shared" si="100"/>
        <v>0</v>
      </c>
      <c r="N810" s="52"/>
      <c r="O810" s="187">
        <f t="shared" si="101"/>
        <v>0</v>
      </c>
    </row>
    <row r="811" spans="1:15" ht="11.25" customHeight="1" x14ac:dyDescent="0.25">
      <c r="A811" s="183" t="s">
        <v>574</v>
      </c>
      <c r="B811" s="49"/>
      <c r="C811" s="378" t="s">
        <v>320</v>
      </c>
      <c r="D811" s="379"/>
      <c r="E811" s="379"/>
      <c r="F811" s="379"/>
      <c r="G811" s="380"/>
      <c r="H811" s="47" t="s">
        <v>47</v>
      </c>
      <c r="I811" s="230">
        <v>1.7020500000000001E-2</v>
      </c>
      <c r="J811" s="287"/>
      <c r="K811" s="43"/>
      <c r="L811" s="43"/>
      <c r="M811" s="52">
        <f t="shared" si="100"/>
        <v>0</v>
      </c>
      <c r="N811" s="52"/>
      <c r="O811" s="187">
        <f t="shared" si="101"/>
        <v>0</v>
      </c>
    </row>
    <row r="812" spans="1:15" ht="12" customHeight="1" x14ac:dyDescent="0.25">
      <c r="A812" s="183" t="s">
        <v>575</v>
      </c>
      <c r="B812" s="49"/>
      <c r="C812" s="378" t="s">
        <v>43</v>
      </c>
      <c r="D812" s="379"/>
      <c r="E812" s="379"/>
      <c r="F812" s="379"/>
      <c r="G812" s="380"/>
      <c r="H812" s="40" t="s">
        <v>44</v>
      </c>
      <c r="I812" s="230">
        <v>2.2207699999999999</v>
      </c>
      <c r="J812" s="288"/>
      <c r="K812" s="52"/>
      <c r="L812" s="52"/>
      <c r="M812" s="52">
        <f t="shared" si="100"/>
        <v>0</v>
      </c>
      <c r="N812" s="52"/>
      <c r="O812" s="187">
        <f t="shared" si="101"/>
        <v>0</v>
      </c>
    </row>
    <row r="813" spans="1:15" ht="11.25" customHeight="1" x14ac:dyDescent="0.25">
      <c r="A813" s="183" t="s">
        <v>576</v>
      </c>
      <c r="B813" s="49"/>
      <c r="C813" s="378" t="s">
        <v>45</v>
      </c>
      <c r="D813" s="379"/>
      <c r="E813" s="379"/>
      <c r="F813" s="379"/>
      <c r="G813" s="380"/>
      <c r="H813" s="47" t="s">
        <v>35</v>
      </c>
      <c r="I813" s="230">
        <v>0.66461000000000003</v>
      </c>
      <c r="J813" s="288"/>
      <c r="K813" s="52"/>
      <c r="L813" s="52"/>
      <c r="M813" s="52">
        <f t="shared" si="100"/>
        <v>0</v>
      </c>
      <c r="N813" s="52"/>
      <c r="O813" s="187">
        <f t="shared" si="101"/>
        <v>0</v>
      </c>
    </row>
    <row r="814" spans="1:15" ht="12" customHeight="1" x14ac:dyDescent="0.25">
      <c r="A814" s="183" t="s">
        <v>577</v>
      </c>
      <c r="B814" s="49"/>
      <c r="C814" s="378" t="s">
        <v>324</v>
      </c>
      <c r="D814" s="379"/>
      <c r="E814" s="379"/>
      <c r="F814" s="379"/>
      <c r="G814" s="380"/>
      <c r="H814" s="47" t="s">
        <v>47</v>
      </c>
      <c r="I814" s="230">
        <v>5.0250000000000002E-4</v>
      </c>
      <c r="J814" s="287"/>
      <c r="K814" s="43"/>
      <c r="L814" s="43"/>
      <c r="M814" s="52">
        <f t="shared" si="100"/>
        <v>0</v>
      </c>
      <c r="N814" s="52"/>
      <c r="O814" s="187">
        <f t="shared" si="101"/>
        <v>0</v>
      </c>
    </row>
    <row r="815" spans="1:15" ht="11.25" customHeight="1" x14ac:dyDescent="0.25">
      <c r="A815" s="183" t="s">
        <v>578</v>
      </c>
      <c r="B815" s="49"/>
      <c r="C815" s="378" t="s">
        <v>326</v>
      </c>
      <c r="D815" s="379"/>
      <c r="E815" s="379"/>
      <c r="F815" s="379"/>
      <c r="G815" s="380"/>
      <c r="H815" s="47" t="s">
        <v>47</v>
      </c>
      <c r="I815" s="230">
        <v>9.7260000000000001E-4</v>
      </c>
      <c r="J815" s="287"/>
      <c r="K815" s="43"/>
      <c r="L815" s="43"/>
      <c r="M815" s="52">
        <f t="shared" si="100"/>
        <v>0</v>
      </c>
      <c r="N815" s="52"/>
      <c r="O815" s="187">
        <f t="shared" si="101"/>
        <v>0</v>
      </c>
    </row>
    <row r="816" spans="1:15" ht="12" customHeight="1" x14ac:dyDescent="0.25">
      <c r="A816" s="183" t="s">
        <v>579</v>
      </c>
      <c r="B816" s="49"/>
      <c r="C816" s="378" t="s">
        <v>328</v>
      </c>
      <c r="D816" s="379"/>
      <c r="E816" s="379"/>
      <c r="F816" s="379"/>
      <c r="G816" s="380"/>
      <c r="H816" s="47" t="s">
        <v>35</v>
      </c>
      <c r="I816" s="230">
        <v>6.484</v>
      </c>
      <c r="J816" s="287"/>
      <c r="K816" s="43"/>
      <c r="L816" s="43"/>
      <c r="M816" s="52">
        <f t="shared" si="100"/>
        <v>0</v>
      </c>
      <c r="N816" s="52"/>
      <c r="O816" s="187">
        <f t="shared" si="101"/>
        <v>0</v>
      </c>
    </row>
    <row r="817" spans="1:18" ht="26.25" customHeight="1" x14ac:dyDescent="0.25">
      <c r="A817" s="183" t="s">
        <v>580</v>
      </c>
      <c r="B817" s="49"/>
      <c r="C817" s="375" t="s">
        <v>388</v>
      </c>
      <c r="D817" s="376"/>
      <c r="E817" s="376"/>
      <c r="F817" s="376"/>
      <c r="G817" s="377"/>
      <c r="H817" s="47" t="s">
        <v>35</v>
      </c>
      <c r="I817" s="230">
        <v>4.863E-2</v>
      </c>
      <c r="J817" s="287"/>
      <c r="K817" s="43"/>
      <c r="L817" s="43"/>
      <c r="M817" s="52">
        <f t="shared" si="100"/>
        <v>0</v>
      </c>
      <c r="N817" s="52"/>
      <c r="O817" s="187">
        <f t="shared" si="101"/>
        <v>0</v>
      </c>
    </row>
    <row r="818" spans="1:18" ht="27.75" customHeight="1" x14ac:dyDescent="0.25">
      <c r="A818" s="183" t="s">
        <v>581</v>
      </c>
      <c r="B818" s="49"/>
      <c r="C818" s="375" t="s">
        <v>332</v>
      </c>
      <c r="D818" s="376"/>
      <c r="E818" s="376"/>
      <c r="F818" s="376"/>
      <c r="G818" s="377"/>
      <c r="H818" s="47" t="s">
        <v>47</v>
      </c>
      <c r="I818" s="230">
        <v>3.1446999999999998E-3</v>
      </c>
      <c r="J818" s="287"/>
      <c r="K818" s="43"/>
      <c r="L818" s="43"/>
      <c r="M818" s="52">
        <f t="shared" si="100"/>
        <v>0</v>
      </c>
      <c r="N818" s="52"/>
      <c r="O818" s="187">
        <f t="shared" si="101"/>
        <v>0</v>
      </c>
    </row>
    <row r="819" spans="1:18" ht="11.25" customHeight="1" x14ac:dyDescent="0.25">
      <c r="A819" s="183" t="s">
        <v>582</v>
      </c>
      <c r="B819" s="49"/>
      <c r="C819" s="378" t="s">
        <v>334</v>
      </c>
      <c r="D819" s="379"/>
      <c r="E819" s="379"/>
      <c r="F819" s="379"/>
      <c r="G819" s="380"/>
      <c r="H819" s="47" t="s">
        <v>35</v>
      </c>
      <c r="I819" s="230">
        <v>1.6209999999999999E-2</v>
      </c>
      <c r="J819" s="288"/>
      <c r="K819" s="52"/>
      <c r="L819" s="52"/>
      <c r="M819" s="52">
        <f t="shared" si="100"/>
        <v>0</v>
      </c>
      <c r="N819" s="52"/>
      <c r="O819" s="187">
        <f t="shared" si="101"/>
        <v>0</v>
      </c>
    </row>
    <row r="820" spans="1:18" ht="11.25" customHeight="1" x14ac:dyDescent="0.25">
      <c r="A820" s="183" t="s">
        <v>583</v>
      </c>
      <c r="B820" s="49"/>
      <c r="C820" s="378" t="s">
        <v>336</v>
      </c>
      <c r="D820" s="379"/>
      <c r="E820" s="379"/>
      <c r="F820" s="379"/>
      <c r="G820" s="380"/>
      <c r="H820" s="47" t="s">
        <v>47</v>
      </c>
      <c r="I820" s="230">
        <v>1.6210000000000001E-4</v>
      </c>
      <c r="J820" s="287"/>
      <c r="K820" s="43"/>
      <c r="L820" s="43"/>
      <c r="M820" s="52">
        <f t="shared" si="100"/>
        <v>0</v>
      </c>
      <c r="N820" s="52"/>
      <c r="O820" s="187">
        <f t="shared" si="101"/>
        <v>0</v>
      </c>
    </row>
    <row r="821" spans="1:18" ht="12.75" customHeight="1" x14ac:dyDescent="0.25">
      <c r="A821" s="270" t="s">
        <v>520</v>
      </c>
      <c r="B821" s="277"/>
      <c r="C821" s="277"/>
      <c r="D821" s="277"/>
      <c r="E821" s="277"/>
      <c r="F821" s="277"/>
      <c r="G821" s="277"/>
      <c r="H821" s="278"/>
      <c r="I821" s="279"/>
      <c r="J821" s="280"/>
      <c r="K821" s="281"/>
      <c r="L821" s="281"/>
      <c r="M821" s="281"/>
      <c r="N821" s="281"/>
      <c r="O821" s="282"/>
    </row>
    <row r="822" spans="1:18" ht="14.1" customHeight="1" x14ac:dyDescent="0.25">
      <c r="A822" s="188">
        <v>262</v>
      </c>
      <c r="B822" s="55"/>
      <c r="C822" s="366" t="s">
        <v>521</v>
      </c>
      <c r="D822" s="367"/>
      <c r="E822" s="367"/>
      <c r="F822" s="367"/>
      <c r="G822" s="368"/>
      <c r="H822" s="40" t="s">
        <v>343</v>
      </c>
      <c r="I822" s="231">
        <v>18.100000000000001</v>
      </c>
      <c r="J822" s="289"/>
      <c r="K822" s="37"/>
      <c r="L822" s="37"/>
      <c r="M822" s="37">
        <f t="shared" ref="M822:M825" si="102">I822*J822</f>
        <v>0</v>
      </c>
      <c r="N822" s="37"/>
      <c r="O822" s="189">
        <f>SUM(K822:N822)</f>
        <v>0</v>
      </c>
    </row>
    <row r="823" spans="1:18" ht="12.75" customHeight="1" x14ac:dyDescent="0.25">
      <c r="A823" s="188">
        <v>263</v>
      </c>
      <c r="B823" s="55"/>
      <c r="C823" s="366" t="s">
        <v>522</v>
      </c>
      <c r="D823" s="367"/>
      <c r="E823" s="367"/>
      <c r="F823" s="367"/>
      <c r="G823" s="368"/>
      <c r="H823" s="56" t="s">
        <v>134</v>
      </c>
      <c r="I823" s="231">
        <v>32</v>
      </c>
      <c r="J823" s="291"/>
      <c r="K823" s="73"/>
      <c r="L823" s="73"/>
      <c r="M823" s="37">
        <f t="shared" si="102"/>
        <v>0</v>
      </c>
      <c r="N823" s="37"/>
      <c r="O823" s="189">
        <f>SUM(K823:N823)</f>
        <v>0</v>
      </c>
    </row>
    <row r="824" spans="1:18" ht="12.75" customHeight="1" x14ac:dyDescent="0.25">
      <c r="A824" s="188">
        <v>264</v>
      </c>
      <c r="B824" s="55"/>
      <c r="C824" s="366" t="s">
        <v>523</v>
      </c>
      <c r="D824" s="367"/>
      <c r="E824" s="367"/>
      <c r="F824" s="367"/>
      <c r="G824" s="368"/>
      <c r="H824" s="56" t="s">
        <v>37</v>
      </c>
      <c r="I824" s="231">
        <v>128</v>
      </c>
      <c r="J824" s="291"/>
      <c r="K824" s="73"/>
      <c r="L824" s="73"/>
      <c r="M824" s="37">
        <f t="shared" si="102"/>
        <v>0</v>
      </c>
      <c r="N824" s="37"/>
      <c r="O824" s="189">
        <f>SUM(K824:N824)</f>
        <v>0</v>
      </c>
    </row>
    <row r="825" spans="1:18" ht="12.75" customHeight="1" x14ac:dyDescent="0.25">
      <c r="A825" s="188">
        <v>265</v>
      </c>
      <c r="B825" s="55"/>
      <c r="C825" s="366" t="s">
        <v>524</v>
      </c>
      <c r="D825" s="367"/>
      <c r="E825" s="367"/>
      <c r="F825" s="367"/>
      <c r="G825" s="368"/>
      <c r="H825" s="56" t="s">
        <v>37</v>
      </c>
      <c r="I825" s="231">
        <v>128</v>
      </c>
      <c r="J825" s="291"/>
      <c r="K825" s="73"/>
      <c r="L825" s="73"/>
      <c r="M825" s="37">
        <f t="shared" si="102"/>
        <v>0</v>
      </c>
      <c r="N825" s="37"/>
      <c r="O825" s="189">
        <f>SUM(K825:N825)</f>
        <v>0</v>
      </c>
    </row>
    <row r="826" spans="1:18" ht="12.75" customHeight="1" x14ac:dyDescent="0.25">
      <c r="A826" s="270" t="s">
        <v>525</v>
      </c>
      <c r="B826" s="277"/>
      <c r="C826" s="277"/>
      <c r="D826" s="277"/>
      <c r="E826" s="277"/>
      <c r="F826" s="277"/>
      <c r="G826" s="277"/>
      <c r="H826" s="278"/>
      <c r="I826" s="279"/>
      <c r="J826" s="280"/>
      <c r="K826" s="281"/>
      <c r="L826" s="281"/>
      <c r="M826" s="281"/>
      <c r="N826" s="281"/>
      <c r="O826" s="282"/>
    </row>
    <row r="827" spans="1:18" ht="12.75" customHeight="1" x14ac:dyDescent="0.25">
      <c r="A827" s="188">
        <v>266</v>
      </c>
      <c r="B827" s="55"/>
      <c r="C827" s="366" t="s">
        <v>338</v>
      </c>
      <c r="D827" s="367"/>
      <c r="E827" s="367"/>
      <c r="F827" s="367"/>
      <c r="G827" s="368"/>
      <c r="H827" s="56" t="s">
        <v>134</v>
      </c>
      <c r="I827" s="231">
        <v>19.885000000000002</v>
      </c>
      <c r="J827" s="289"/>
      <c r="K827" s="37"/>
      <c r="L827" s="37"/>
      <c r="M827" s="37">
        <f t="shared" ref="M827:M831" si="103">I827*J827</f>
        <v>0</v>
      </c>
      <c r="N827" s="37"/>
      <c r="O827" s="189">
        <f>SUM(K827:N827)</f>
        <v>0</v>
      </c>
    </row>
    <row r="828" spans="1:18" ht="12.75" customHeight="1" x14ac:dyDescent="0.25">
      <c r="A828" s="188">
        <v>267</v>
      </c>
      <c r="B828" s="55"/>
      <c r="C828" s="366" t="s">
        <v>526</v>
      </c>
      <c r="D828" s="367"/>
      <c r="E828" s="367"/>
      <c r="F828" s="367"/>
      <c r="G828" s="368"/>
      <c r="H828" s="56" t="s">
        <v>134</v>
      </c>
      <c r="I828" s="231">
        <v>14.337999999999999</v>
      </c>
      <c r="J828" s="289"/>
      <c r="K828" s="37"/>
      <c r="L828" s="37"/>
      <c r="M828" s="37">
        <f t="shared" si="103"/>
        <v>0</v>
      </c>
      <c r="N828" s="37"/>
      <c r="O828" s="189">
        <f>SUM(K828:N828)</f>
        <v>0</v>
      </c>
    </row>
    <row r="829" spans="1:18" ht="12.75" customHeight="1" x14ac:dyDescent="0.25">
      <c r="A829" s="188">
        <v>268</v>
      </c>
      <c r="B829" s="55"/>
      <c r="C829" s="366" t="s">
        <v>527</v>
      </c>
      <c r="D829" s="367"/>
      <c r="E829" s="367"/>
      <c r="F829" s="367"/>
      <c r="G829" s="368"/>
      <c r="H829" s="56" t="s">
        <v>134</v>
      </c>
      <c r="I829" s="231">
        <v>11.568</v>
      </c>
      <c r="J829" s="289"/>
      <c r="K829" s="37"/>
      <c r="L829" s="37"/>
      <c r="M829" s="37">
        <f t="shared" si="103"/>
        <v>0</v>
      </c>
      <c r="N829" s="37"/>
      <c r="O829" s="189">
        <f>SUM(K829:N829)</f>
        <v>0</v>
      </c>
      <c r="R829" s="286"/>
    </row>
    <row r="830" spans="1:18" ht="14.1" customHeight="1" x14ac:dyDescent="0.25">
      <c r="A830" s="188">
        <v>269</v>
      </c>
      <c r="B830" s="55"/>
      <c r="C830" s="366" t="s">
        <v>476</v>
      </c>
      <c r="D830" s="367"/>
      <c r="E830" s="367"/>
      <c r="F830" s="367"/>
      <c r="G830" s="368"/>
      <c r="H830" s="40" t="s">
        <v>343</v>
      </c>
      <c r="I830" s="231">
        <v>0.2888</v>
      </c>
      <c r="J830" s="289"/>
      <c r="K830" s="37"/>
      <c r="L830" s="37"/>
      <c r="M830" s="37">
        <f t="shared" si="103"/>
        <v>0</v>
      </c>
      <c r="N830" s="37"/>
      <c r="O830" s="189">
        <f>SUM(K830:N830)</f>
        <v>0</v>
      </c>
    </row>
    <row r="831" spans="1:18" ht="14.1" customHeight="1" x14ac:dyDescent="0.25">
      <c r="A831" s="188">
        <v>270</v>
      </c>
      <c r="B831" s="55"/>
      <c r="C831" s="366" t="s">
        <v>528</v>
      </c>
      <c r="D831" s="367"/>
      <c r="E831" s="367"/>
      <c r="F831" s="367"/>
      <c r="G831" s="368"/>
      <c r="H831" s="40" t="s">
        <v>343</v>
      </c>
      <c r="I831" s="231">
        <v>6.2920000000000004E-2</v>
      </c>
      <c r="J831" s="289"/>
      <c r="K831" s="37"/>
      <c r="L831" s="37"/>
      <c r="M831" s="37">
        <f t="shared" si="103"/>
        <v>0</v>
      </c>
      <c r="N831" s="37"/>
      <c r="O831" s="189">
        <f>SUM(K831:N831)</f>
        <v>0</v>
      </c>
    </row>
    <row r="832" spans="1:18" ht="12.75" customHeight="1" x14ac:dyDescent="0.25">
      <c r="A832" s="270" t="s">
        <v>529</v>
      </c>
      <c r="B832" s="277"/>
      <c r="C832" s="277"/>
      <c r="D832" s="277"/>
      <c r="E832" s="277"/>
      <c r="F832" s="277"/>
      <c r="G832" s="277"/>
      <c r="H832" s="278"/>
      <c r="I832" s="279"/>
      <c r="J832" s="280"/>
      <c r="K832" s="281"/>
      <c r="L832" s="281"/>
      <c r="M832" s="281"/>
      <c r="N832" s="281"/>
      <c r="O832" s="282"/>
    </row>
    <row r="833" spans="1:15" ht="12.75" customHeight="1" x14ac:dyDescent="0.25">
      <c r="A833" s="188">
        <v>271</v>
      </c>
      <c r="B833" s="55"/>
      <c r="C833" s="366" t="s">
        <v>530</v>
      </c>
      <c r="D833" s="367"/>
      <c r="E833" s="367"/>
      <c r="F833" s="367"/>
      <c r="G833" s="368"/>
      <c r="H833" s="56" t="s">
        <v>134</v>
      </c>
      <c r="I833" s="231">
        <v>12.513</v>
      </c>
      <c r="J833" s="289"/>
      <c r="K833" s="37"/>
      <c r="L833" s="37"/>
      <c r="M833" s="37">
        <f t="shared" ref="M833:M835" si="104">I833*J833</f>
        <v>0</v>
      </c>
      <c r="N833" s="37"/>
      <c r="O833" s="189">
        <f>SUM(K833:N833)</f>
        <v>0</v>
      </c>
    </row>
    <row r="834" spans="1:15" ht="12.75" customHeight="1" x14ac:dyDescent="0.25">
      <c r="A834" s="188">
        <v>272</v>
      </c>
      <c r="B834" s="55"/>
      <c r="C834" s="366" t="s">
        <v>531</v>
      </c>
      <c r="D834" s="367"/>
      <c r="E834" s="367"/>
      <c r="F834" s="367"/>
      <c r="G834" s="368"/>
      <c r="H834" s="56" t="s">
        <v>134</v>
      </c>
      <c r="I834" s="231">
        <v>13.486000000000001</v>
      </c>
      <c r="J834" s="291"/>
      <c r="K834" s="73"/>
      <c r="L834" s="73"/>
      <c r="M834" s="37">
        <f t="shared" si="104"/>
        <v>0</v>
      </c>
      <c r="N834" s="37"/>
      <c r="O834" s="189">
        <f>SUM(K834:N834)</f>
        <v>0</v>
      </c>
    </row>
    <row r="835" spans="1:15" ht="15" customHeight="1" x14ac:dyDescent="0.25">
      <c r="A835" s="188">
        <v>273</v>
      </c>
      <c r="B835" s="55"/>
      <c r="C835" s="366" t="s">
        <v>528</v>
      </c>
      <c r="D835" s="367"/>
      <c r="E835" s="367"/>
      <c r="F835" s="367"/>
      <c r="G835" s="368"/>
      <c r="H835" s="40" t="s">
        <v>343</v>
      </c>
      <c r="I835" s="231">
        <v>1.0109999999999999</v>
      </c>
      <c r="J835" s="289"/>
      <c r="K835" s="37"/>
      <c r="L835" s="37"/>
      <c r="M835" s="37">
        <f t="shared" si="104"/>
        <v>0</v>
      </c>
      <c r="N835" s="37"/>
      <c r="O835" s="189">
        <f>SUM(K835:N835)</f>
        <v>0</v>
      </c>
    </row>
    <row r="836" spans="1:15" ht="12.75" customHeight="1" x14ac:dyDescent="0.25">
      <c r="A836" s="270" t="s">
        <v>532</v>
      </c>
      <c r="B836" s="277"/>
      <c r="C836" s="277"/>
      <c r="D836" s="277"/>
      <c r="E836" s="277"/>
      <c r="F836" s="277"/>
      <c r="G836" s="277"/>
      <c r="H836" s="278"/>
      <c r="I836" s="279"/>
      <c r="J836" s="280"/>
      <c r="K836" s="281"/>
      <c r="L836" s="281"/>
      <c r="M836" s="281"/>
      <c r="N836" s="281"/>
      <c r="O836" s="282"/>
    </row>
    <row r="837" spans="1:15" ht="12.75" customHeight="1" x14ac:dyDescent="0.25">
      <c r="A837" s="188">
        <v>274</v>
      </c>
      <c r="B837" s="55"/>
      <c r="C837" s="366" t="s">
        <v>530</v>
      </c>
      <c r="D837" s="367"/>
      <c r="E837" s="367"/>
      <c r="F837" s="367"/>
      <c r="G837" s="368"/>
      <c r="H837" s="56" t="s">
        <v>134</v>
      </c>
      <c r="I837" s="231">
        <v>8.2040000000000006</v>
      </c>
      <c r="J837" s="289"/>
      <c r="K837" s="37"/>
      <c r="L837" s="37"/>
      <c r="M837" s="37">
        <f t="shared" ref="M837:M839" si="105">I837*J837</f>
        <v>0</v>
      </c>
      <c r="N837" s="37"/>
      <c r="O837" s="189">
        <f>SUM(K837:N837)</f>
        <v>0</v>
      </c>
    </row>
    <row r="838" spans="1:15" ht="12.75" customHeight="1" x14ac:dyDescent="0.25">
      <c r="A838" s="188">
        <v>275</v>
      </c>
      <c r="B838" s="55"/>
      <c r="C838" s="366" t="s">
        <v>531</v>
      </c>
      <c r="D838" s="367"/>
      <c r="E838" s="367"/>
      <c r="F838" s="367"/>
      <c r="G838" s="368"/>
      <c r="H838" s="56" t="s">
        <v>134</v>
      </c>
      <c r="I838" s="231">
        <v>7.234</v>
      </c>
      <c r="J838" s="291"/>
      <c r="K838" s="73"/>
      <c r="L838" s="73"/>
      <c r="M838" s="37">
        <f t="shared" si="105"/>
        <v>0</v>
      </c>
      <c r="N838" s="37"/>
      <c r="O838" s="189">
        <f>SUM(K838:N838)</f>
        <v>0</v>
      </c>
    </row>
    <row r="839" spans="1:15" ht="14.1" customHeight="1" x14ac:dyDescent="0.25">
      <c r="A839" s="188">
        <v>276</v>
      </c>
      <c r="B839" s="55"/>
      <c r="C839" s="366" t="s">
        <v>528</v>
      </c>
      <c r="D839" s="367"/>
      <c r="E839" s="367"/>
      <c r="F839" s="367"/>
      <c r="G839" s="368"/>
      <c r="H839" s="40" t="s">
        <v>343</v>
      </c>
      <c r="I839" s="231">
        <v>0.54254999999999998</v>
      </c>
      <c r="J839" s="289"/>
      <c r="K839" s="37"/>
      <c r="L839" s="37"/>
      <c r="M839" s="37">
        <f t="shared" si="105"/>
        <v>0</v>
      </c>
      <c r="N839" s="37"/>
      <c r="O839" s="189">
        <f>SUM(K839:N839)</f>
        <v>0</v>
      </c>
    </row>
    <row r="840" spans="1:15" ht="12.75" customHeight="1" x14ac:dyDescent="0.25">
      <c r="A840" s="270" t="s">
        <v>534</v>
      </c>
      <c r="B840" s="277"/>
      <c r="C840" s="277"/>
      <c r="D840" s="277"/>
      <c r="E840" s="277"/>
      <c r="F840" s="277"/>
      <c r="G840" s="277"/>
      <c r="H840" s="278"/>
      <c r="I840" s="279"/>
      <c r="J840" s="280"/>
      <c r="K840" s="281"/>
      <c r="L840" s="281"/>
      <c r="M840" s="281"/>
      <c r="N840" s="281"/>
      <c r="O840" s="282"/>
    </row>
    <row r="841" spans="1:15" ht="12.75" customHeight="1" x14ac:dyDescent="0.25">
      <c r="A841" s="188">
        <v>277</v>
      </c>
      <c r="B841" s="55"/>
      <c r="C841" s="366" t="s">
        <v>338</v>
      </c>
      <c r="D841" s="367"/>
      <c r="E841" s="367"/>
      <c r="F841" s="367"/>
      <c r="G841" s="368"/>
      <c r="H841" s="56" t="s">
        <v>134</v>
      </c>
      <c r="I841" s="231">
        <v>9.1080000000000005</v>
      </c>
      <c r="J841" s="289"/>
      <c r="K841" s="37"/>
      <c r="L841" s="37"/>
      <c r="M841" s="37">
        <f t="shared" ref="M841:M847" si="106">I841*J841</f>
        <v>0</v>
      </c>
      <c r="N841" s="37"/>
      <c r="O841" s="189">
        <f t="shared" ref="O841:O847" si="107">SUM(K841:N841)</f>
        <v>0</v>
      </c>
    </row>
    <row r="842" spans="1:15" ht="12.75" customHeight="1" x14ac:dyDescent="0.25">
      <c r="A842" s="188">
        <v>278</v>
      </c>
      <c r="B842" s="55"/>
      <c r="C842" s="366" t="s">
        <v>530</v>
      </c>
      <c r="D842" s="367"/>
      <c r="E842" s="367"/>
      <c r="F842" s="367"/>
      <c r="G842" s="368"/>
      <c r="H842" s="56" t="s">
        <v>134</v>
      </c>
      <c r="I842" s="231">
        <v>0.91600000000000004</v>
      </c>
      <c r="J842" s="289"/>
      <c r="K842" s="37"/>
      <c r="L842" s="37"/>
      <c r="M842" s="37">
        <f t="shared" si="106"/>
        <v>0</v>
      </c>
      <c r="N842" s="37"/>
      <c r="O842" s="189">
        <f t="shared" si="107"/>
        <v>0</v>
      </c>
    </row>
    <row r="843" spans="1:15" ht="12.75" customHeight="1" x14ac:dyDescent="0.25">
      <c r="A843" s="188">
        <v>279</v>
      </c>
      <c r="B843" s="55"/>
      <c r="C843" s="366" t="s">
        <v>535</v>
      </c>
      <c r="D843" s="367"/>
      <c r="E843" s="367"/>
      <c r="F843" s="367"/>
      <c r="G843" s="368"/>
      <c r="H843" s="56" t="s">
        <v>134</v>
      </c>
      <c r="I843" s="231">
        <v>0.8</v>
      </c>
      <c r="J843" s="291"/>
      <c r="K843" s="73"/>
      <c r="L843" s="73"/>
      <c r="M843" s="37">
        <f t="shared" si="106"/>
        <v>0</v>
      </c>
      <c r="N843" s="37"/>
      <c r="O843" s="189">
        <f t="shared" si="107"/>
        <v>0</v>
      </c>
    </row>
    <row r="844" spans="1:15" ht="15" customHeight="1" x14ac:dyDescent="0.25">
      <c r="A844" s="188">
        <v>280</v>
      </c>
      <c r="B844" s="55"/>
      <c r="C844" s="366" t="s">
        <v>584</v>
      </c>
      <c r="D844" s="367"/>
      <c r="E844" s="367"/>
      <c r="F844" s="367"/>
      <c r="G844" s="368"/>
      <c r="H844" s="40" t="s">
        <v>343</v>
      </c>
      <c r="I844" s="231">
        <v>0.163776</v>
      </c>
      <c r="J844" s="289"/>
      <c r="K844" s="37"/>
      <c r="L844" s="37"/>
      <c r="M844" s="37">
        <f>I844*J844</f>
        <v>0</v>
      </c>
      <c r="N844" s="37"/>
      <c r="O844" s="189">
        <f>SUM(K844:N844)</f>
        <v>0</v>
      </c>
    </row>
    <row r="845" spans="1:15" ht="12.75" customHeight="1" x14ac:dyDescent="0.25">
      <c r="A845" s="188">
        <v>281</v>
      </c>
      <c r="B845" s="55"/>
      <c r="C845" s="366" t="s">
        <v>536</v>
      </c>
      <c r="D845" s="367"/>
      <c r="E845" s="367"/>
      <c r="F845" s="367"/>
      <c r="G845" s="368"/>
      <c r="H845" s="56" t="s">
        <v>134</v>
      </c>
      <c r="I845" s="231">
        <v>2</v>
      </c>
      <c r="J845" s="289"/>
      <c r="K845" s="37"/>
      <c r="L845" s="37"/>
      <c r="M845" s="37">
        <f t="shared" si="106"/>
        <v>0</v>
      </c>
      <c r="N845" s="37"/>
      <c r="O845" s="189">
        <f t="shared" si="107"/>
        <v>0</v>
      </c>
    </row>
    <row r="846" spans="1:15" ht="12.75" customHeight="1" x14ac:dyDescent="0.25">
      <c r="A846" s="188">
        <v>282</v>
      </c>
      <c r="B846" s="55"/>
      <c r="C846" s="366" t="s">
        <v>535</v>
      </c>
      <c r="D846" s="367"/>
      <c r="E846" s="367"/>
      <c r="F846" s="367"/>
      <c r="G846" s="368"/>
      <c r="H846" s="56" t="s">
        <v>134</v>
      </c>
      <c r="I846" s="231">
        <v>1.76</v>
      </c>
      <c r="J846" s="291"/>
      <c r="K846" s="73"/>
      <c r="L846" s="73"/>
      <c r="M846" s="37">
        <f t="shared" si="106"/>
        <v>0</v>
      </c>
      <c r="N846" s="37"/>
      <c r="O846" s="189">
        <f t="shared" si="107"/>
        <v>0</v>
      </c>
    </row>
    <row r="847" spans="1:15" ht="15" customHeight="1" x14ac:dyDescent="0.25">
      <c r="A847" s="188">
        <v>283</v>
      </c>
      <c r="B847" s="55"/>
      <c r="C847" s="366" t="s">
        <v>521</v>
      </c>
      <c r="D847" s="367"/>
      <c r="E847" s="367"/>
      <c r="F847" s="367"/>
      <c r="G847" s="368"/>
      <c r="H847" s="40" t="s">
        <v>343</v>
      </c>
      <c r="I847" s="231">
        <v>0.17247999999999999</v>
      </c>
      <c r="J847" s="289"/>
      <c r="K847" s="37"/>
      <c r="L847" s="37"/>
      <c r="M847" s="37">
        <f t="shared" si="106"/>
        <v>0</v>
      </c>
      <c r="N847" s="37"/>
      <c r="O847" s="189">
        <f t="shared" si="107"/>
        <v>0</v>
      </c>
    </row>
    <row r="848" spans="1:15" ht="12.75" customHeight="1" x14ac:dyDescent="0.25">
      <c r="A848" s="270" t="s">
        <v>537</v>
      </c>
      <c r="B848" s="277"/>
      <c r="C848" s="277"/>
      <c r="D848" s="277"/>
      <c r="E848" s="277"/>
      <c r="F848" s="277"/>
      <c r="G848" s="277"/>
      <c r="H848" s="278"/>
      <c r="I848" s="279"/>
      <c r="J848" s="280"/>
      <c r="K848" s="281"/>
      <c r="L848" s="281"/>
      <c r="M848" s="281"/>
      <c r="N848" s="281"/>
      <c r="O848" s="282"/>
    </row>
    <row r="849" spans="1:15" ht="12.75" customHeight="1" x14ac:dyDescent="0.25">
      <c r="A849" s="191">
        <v>284</v>
      </c>
      <c r="B849" s="55"/>
      <c r="C849" s="366" t="s">
        <v>530</v>
      </c>
      <c r="D849" s="367"/>
      <c r="E849" s="367"/>
      <c r="F849" s="367"/>
      <c r="G849" s="368"/>
      <c r="H849" s="56" t="s">
        <v>134</v>
      </c>
      <c r="I849" s="231">
        <v>22.021999999999998</v>
      </c>
      <c r="J849" s="289"/>
      <c r="K849" s="37"/>
      <c r="L849" s="37"/>
      <c r="M849" s="37">
        <f t="shared" ref="M849:M851" si="108">I849*J849</f>
        <v>0</v>
      </c>
      <c r="N849" s="37"/>
      <c r="O849" s="189">
        <f>SUM(K849:N849)</f>
        <v>0</v>
      </c>
    </row>
    <row r="850" spans="1:15" ht="12.75" customHeight="1" x14ac:dyDescent="0.25">
      <c r="A850" s="191">
        <v>285</v>
      </c>
      <c r="B850" s="55"/>
      <c r="C850" s="366" t="s">
        <v>531</v>
      </c>
      <c r="D850" s="367"/>
      <c r="E850" s="367"/>
      <c r="F850" s="367"/>
      <c r="G850" s="368"/>
      <c r="H850" s="56" t="s">
        <v>134</v>
      </c>
      <c r="I850" s="231">
        <v>16.652000000000001</v>
      </c>
      <c r="J850" s="291"/>
      <c r="K850" s="73"/>
      <c r="L850" s="73"/>
      <c r="M850" s="37">
        <f t="shared" si="108"/>
        <v>0</v>
      </c>
      <c r="N850" s="37"/>
      <c r="O850" s="189">
        <f>SUM(K850:N850)</f>
        <v>0</v>
      </c>
    </row>
    <row r="851" spans="1:15" ht="14.1" customHeight="1" x14ac:dyDescent="0.25">
      <c r="A851" s="191">
        <v>286</v>
      </c>
      <c r="B851" s="55"/>
      <c r="C851" s="366" t="s">
        <v>585</v>
      </c>
      <c r="D851" s="367"/>
      <c r="E851" s="367"/>
      <c r="F851" s="367"/>
      <c r="G851" s="368"/>
      <c r="H851" s="40" t="s">
        <v>343</v>
      </c>
      <c r="I851" s="231">
        <v>1.2490000000000001</v>
      </c>
      <c r="J851" s="289"/>
      <c r="K851" s="37"/>
      <c r="L851" s="37"/>
      <c r="M851" s="37">
        <f t="shared" si="108"/>
        <v>0</v>
      </c>
      <c r="N851" s="37"/>
      <c r="O851" s="189">
        <f>SUM(K851:N851)</f>
        <v>0</v>
      </c>
    </row>
    <row r="852" spans="1:15" ht="12.75" customHeight="1" x14ac:dyDescent="0.25">
      <c r="A852" s="270" t="s">
        <v>586</v>
      </c>
      <c r="B852" s="277"/>
      <c r="C852" s="277"/>
      <c r="D852" s="277"/>
      <c r="E852" s="277"/>
      <c r="F852" s="277"/>
      <c r="G852" s="277"/>
      <c r="H852" s="278"/>
      <c r="I852" s="279"/>
      <c r="J852" s="280"/>
      <c r="K852" s="281"/>
      <c r="L852" s="281"/>
      <c r="M852" s="281"/>
      <c r="N852" s="281"/>
      <c r="O852" s="282"/>
    </row>
    <row r="853" spans="1:15" ht="15" customHeight="1" x14ac:dyDescent="0.25">
      <c r="A853" s="191">
        <v>287</v>
      </c>
      <c r="B853" s="55"/>
      <c r="C853" s="366" t="s">
        <v>521</v>
      </c>
      <c r="D853" s="367"/>
      <c r="E853" s="367"/>
      <c r="F853" s="367"/>
      <c r="G853" s="368"/>
      <c r="H853" s="40" t="s">
        <v>343</v>
      </c>
      <c r="I853" s="231">
        <v>4.9914560000000003</v>
      </c>
      <c r="J853" s="289"/>
      <c r="K853" s="37"/>
      <c r="L853" s="37"/>
      <c r="M853" s="37">
        <f t="shared" ref="M853" si="109">I853*J853</f>
        <v>0</v>
      </c>
      <c r="N853" s="37"/>
      <c r="O853" s="189">
        <f>SUM(K853:N853)</f>
        <v>0</v>
      </c>
    </row>
    <row r="854" spans="1:15" ht="12.75" customHeight="1" x14ac:dyDescent="0.25">
      <c r="A854" s="270" t="s">
        <v>540</v>
      </c>
      <c r="B854" s="277"/>
      <c r="C854" s="277"/>
      <c r="D854" s="277"/>
      <c r="E854" s="277"/>
      <c r="F854" s="277"/>
      <c r="G854" s="277"/>
      <c r="H854" s="278"/>
      <c r="I854" s="279"/>
      <c r="J854" s="280"/>
      <c r="K854" s="281"/>
      <c r="L854" s="281"/>
      <c r="M854" s="281"/>
      <c r="N854" s="281"/>
      <c r="O854" s="282"/>
    </row>
    <row r="855" spans="1:15" ht="12.75" customHeight="1" x14ac:dyDescent="0.25">
      <c r="A855" s="191">
        <v>288</v>
      </c>
      <c r="B855" s="55"/>
      <c r="C855" s="366" t="s">
        <v>339</v>
      </c>
      <c r="D855" s="367"/>
      <c r="E855" s="367"/>
      <c r="F855" s="367"/>
      <c r="G855" s="368"/>
      <c r="H855" s="56" t="s">
        <v>134</v>
      </c>
      <c r="I855" s="231">
        <v>30.391999999999999</v>
      </c>
      <c r="J855" s="289"/>
      <c r="K855" s="37"/>
      <c r="L855" s="37"/>
      <c r="M855" s="37">
        <f t="shared" ref="M855:M858" si="110">I855*J855</f>
        <v>0</v>
      </c>
      <c r="N855" s="37"/>
      <c r="O855" s="189">
        <f>SUM(K855:N855)</f>
        <v>0</v>
      </c>
    </row>
    <row r="856" spans="1:15" ht="15" customHeight="1" x14ac:dyDescent="0.25">
      <c r="A856" s="191">
        <v>289</v>
      </c>
      <c r="B856" s="55"/>
      <c r="C856" s="366" t="s">
        <v>476</v>
      </c>
      <c r="D856" s="367"/>
      <c r="E856" s="367"/>
      <c r="F856" s="367"/>
      <c r="G856" s="368"/>
      <c r="H856" s="40" t="s">
        <v>343</v>
      </c>
      <c r="I856" s="231">
        <v>0.57699999999999996</v>
      </c>
      <c r="J856" s="289"/>
      <c r="K856" s="37"/>
      <c r="L856" s="37"/>
      <c r="M856" s="37">
        <f t="shared" si="110"/>
        <v>0</v>
      </c>
      <c r="N856" s="37"/>
      <c r="O856" s="189">
        <f>SUM(K856:N856)</f>
        <v>0</v>
      </c>
    </row>
    <row r="857" spans="1:15" ht="14.1" customHeight="1" x14ac:dyDescent="0.25">
      <c r="A857" s="191">
        <v>290</v>
      </c>
      <c r="B857" s="55"/>
      <c r="C857" s="366" t="s">
        <v>541</v>
      </c>
      <c r="D857" s="367"/>
      <c r="E857" s="367"/>
      <c r="F857" s="367"/>
      <c r="G857" s="368"/>
      <c r="H857" s="40" t="s">
        <v>343</v>
      </c>
      <c r="I857" s="231">
        <v>6.2719999999999998E-2</v>
      </c>
      <c r="J857" s="289"/>
      <c r="K857" s="37"/>
      <c r="L857" s="37"/>
      <c r="M857" s="37">
        <f t="shared" si="110"/>
        <v>0</v>
      </c>
      <c r="N857" s="37"/>
      <c r="O857" s="189">
        <f>SUM(K857:N857)</f>
        <v>0</v>
      </c>
    </row>
    <row r="858" spans="1:15" ht="12.75" customHeight="1" x14ac:dyDescent="0.25">
      <c r="A858" s="207">
        <v>291</v>
      </c>
      <c r="B858" s="86"/>
      <c r="C858" s="369" t="s">
        <v>587</v>
      </c>
      <c r="D858" s="370"/>
      <c r="E858" s="370"/>
      <c r="F858" s="370"/>
      <c r="G858" s="371"/>
      <c r="H858" s="87" t="s">
        <v>588</v>
      </c>
      <c r="I858" s="237">
        <v>1</v>
      </c>
      <c r="J858" s="292"/>
      <c r="K858" s="88"/>
      <c r="L858" s="88"/>
      <c r="M858" s="37">
        <f t="shared" si="110"/>
        <v>0</v>
      </c>
      <c r="N858" s="37"/>
      <c r="O858" s="189">
        <f>SUM(K858:N858)</f>
        <v>0</v>
      </c>
    </row>
    <row r="859" spans="1:15" x14ac:dyDescent="0.25">
      <c r="A859" s="267"/>
      <c r="B859" s="268"/>
      <c r="C859" s="269" t="s">
        <v>589</v>
      </c>
      <c r="D859" s="268"/>
      <c r="E859" s="268"/>
      <c r="F859" s="268"/>
      <c r="G859" s="268"/>
      <c r="H859" s="197"/>
      <c r="I859" s="234"/>
      <c r="J859" s="198"/>
      <c r="K859" s="208">
        <f t="shared" ref="K859:N859" si="111">SUM(K457:K858)</f>
        <v>0</v>
      </c>
      <c r="L859" s="208">
        <f t="shared" si="111"/>
        <v>0</v>
      </c>
      <c r="M859" s="208">
        <f t="shared" si="111"/>
        <v>0</v>
      </c>
      <c r="N859" s="208">
        <f t="shared" si="111"/>
        <v>0</v>
      </c>
      <c r="O859" s="200">
        <f>SUM(O457:O858)</f>
        <v>0</v>
      </c>
    </row>
    <row r="860" spans="1:15" x14ac:dyDescent="0.25">
      <c r="A860" s="372" t="s">
        <v>142</v>
      </c>
      <c r="B860" s="373"/>
      <c r="C860" s="373"/>
      <c r="D860" s="373"/>
      <c r="E860" s="373"/>
      <c r="F860" s="373"/>
      <c r="G860" s="374"/>
      <c r="H860" s="74"/>
      <c r="I860" s="235"/>
      <c r="J860" s="76"/>
      <c r="K860" s="77"/>
      <c r="L860" s="77"/>
      <c r="M860" s="77"/>
      <c r="N860" s="77"/>
      <c r="O860" s="201"/>
    </row>
    <row r="861" spans="1:15" x14ac:dyDescent="0.25">
      <c r="A861" s="360" t="s">
        <v>14</v>
      </c>
      <c r="B861" s="361"/>
      <c r="C861" s="361"/>
      <c r="D861" s="361"/>
      <c r="E861" s="361"/>
      <c r="F861" s="361"/>
      <c r="G861" s="362"/>
      <c r="H861" s="78" t="s">
        <v>4</v>
      </c>
      <c r="I861" s="235"/>
      <c r="J861" s="76"/>
      <c r="K861" s="77">
        <f>K859</f>
        <v>0</v>
      </c>
      <c r="L861" s="77"/>
      <c r="M861" s="77"/>
      <c r="N861" s="77"/>
      <c r="O861" s="209">
        <f>SUM(K861:N861)</f>
        <v>0</v>
      </c>
    </row>
    <row r="862" spans="1:15" x14ac:dyDescent="0.25">
      <c r="A862" s="360" t="s">
        <v>15</v>
      </c>
      <c r="B862" s="361"/>
      <c r="C862" s="361"/>
      <c r="D862" s="361"/>
      <c r="E862" s="361"/>
      <c r="F862" s="361"/>
      <c r="G862" s="362"/>
      <c r="H862" s="78" t="s">
        <v>4</v>
      </c>
      <c r="I862" s="235"/>
      <c r="J862" s="76"/>
      <c r="K862" s="77"/>
      <c r="L862" s="77">
        <f>L859</f>
        <v>0</v>
      </c>
      <c r="M862" s="77"/>
      <c r="N862" s="77"/>
      <c r="O862" s="209">
        <f t="shared" ref="O862:O864" si="112">SUM(K862:N862)</f>
        <v>0</v>
      </c>
    </row>
    <row r="863" spans="1:15" x14ac:dyDescent="0.25">
      <c r="A863" s="360" t="s">
        <v>16</v>
      </c>
      <c r="B863" s="361"/>
      <c r="C863" s="361"/>
      <c r="D863" s="361"/>
      <c r="E863" s="361"/>
      <c r="F863" s="361"/>
      <c r="G863" s="362"/>
      <c r="H863" s="78" t="s">
        <v>4</v>
      </c>
      <c r="I863" s="235"/>
      <c r="J863" s="76"/>
      <c r="K863" s="77"/>
      <c r="L863" s="77"/>
      <c r="M863" s="77">
        <f>M859</f>
        <v>0</v>
      </c>
      <c r="N863" s="77"/>
      <c r="O863" s="209">
        <f t="shared" si="112"/>
        <v>0</v>
      </c>
    </row>
    <row r="864" spans="1:15" ht="12.75" customHeight="1" x14ac:dyDescent="0.25">
      <c r="A864" s="360" t="s">
        <v>17</v>
      </c>
      <c r="B864" s="361"/>
      <c r="C864" s="361"/>
      <c r="D864" s="361"/>
      <c r="E864" s="361"/>
      <c r="F864" s="361"/>
      <c r="G864" s="362"/>
      <c r="H864" s="78"/>
      <c r="I864" s="235"/>
      <c r="J864" s="76"/>
      <c r="K864" s="77"/>
      <c r="L864" s="77"/>
      <c r="M864" s="77"/>
      <c r="N864" s="77">
        <f>N859</f>
        <v>0</v>
      </c>
      <c r="O864" s="209">
        <f t="shared" si="112"/>
        <v>0</v>
      </c>
    </row>
    <row r="865" spans="1:15" x14ac:dyDescent="0.25">
      <c r="A865" s="360" t="s">
        <v>143</v>
      </c>
      <c r="B865" s="361"/>
      <c r="C865" s="361"/>
      <c r="D865" s="361"/>
      <c r="E865" s="361"/>
      <c r="F865" s="361"/>
      <c r="G865" s="362"/>
      <c r="H865" s="78" t="s">
        <v>144</v>
      </c>
      <c r="I865" s="266">
        <f>I457+I477+I517+I537+I577+I596+I633+I652+I689+I709+I776+I796</f>
        <v>3317.1941400000005</v>
      </c>
      <c r="J865" s="76"/>
      <c r="K865" s="77"/>
      <c r="L865" s="77"/>
      <c r="M865" s="77"/>
      <c r="N865" s="77"/>
      <c r="O865" s="201"/>
    </row>
    <row r="866" spans="1:15" ht="19.5" customHeight="1" x14ac:dyDescent="0.25">
      <c r="A866" s="210"/>
      <c r="B866" s="89"/>
      <c r="C866" s="90" t="s">
        <v>1064</v>
      </c>
      <c r="D866" s="89"/>
      <c r="E866" s="89"/>
      <c r="F866" s="89"/>
      <c r="G866" s="89"/>
      <c r="H866" s="197"/>
      <c r="I866" s="234"/>
      <c r="J866" s="198"/>
      <c r="K866" s="211"/>
      <c r="L866" s="211"/>
      <c r="M866" s="211"/>
      <c r="N866" s="211"/>
      <c r="O866" s="261">
        <f>O225+O444+O859</f>
        <v>0</v>
      </c>
    </row>
    <row r="867" spans="1:15" x14ac:dyDescent="0.25">
      <c r="A867" s="363" t="s">
        <v>590</v>
      </c>
      <c r="B867" s="364"/>
      <c r="C867" s="364"/>
      <c r="D867" s="364"/>
      <c r="E867" s="364"/>
      <c r="F867" s="364"/>
      <c r="G867" s="365"/>
      <c r="H867" s="40"/>
      <c r="I867" s="229"/>
      <c r="J867" s="42"/>
      <c r="K867" s="43"/>
      <c r="L867" s="43"/>
      <c r="M867" s="43"/>
      <c r="N867" s="43"/>
      <c r="O867" s="262"/>
    </row>
    <row r="868" spans="1:15" ht="12.75" customHeight="1" x14ac:dyDescent="0.25">
      <c r="A868" s="212"/>
      <c r="B868" s="92"/>
      <c r="C868" s="92" t="s">
        <v>591</v>
      </c>
      <c r="D868" s="93" t="s">
        <v>14</v>
      </c>
      <c r="E868" s="92"/>
      <c r="F868" s="91"/>
      <c r="G868" s="94"/>
      <c r="H868" s="47" t="s">
        <v>4</v>
      </c>
      <c r="I868" s="229"/>
      <c r="J868" s="42"/>
      <c r="K868" s="43">
        <f>SUM(K16:K867)/3</f>
        <v>0</v>
      </c>
      <c r="L868" s="43"/>
      <c r="M868" s="43"/>
      <c r="N868" s="43"/>
      <c r="O868" s="263">
        <f>SUM(K868:N868)</f>
        <v>0</v>
      </c>
    </row>
    <row r="869" spans="1:15" ht="12.75" customHeight="1" x14ac:dyDescent="0.25">
      <c r="A869" s="212"/>
      <c r="B869" s="92"/>
      <c r="C869" s="92" t="s">
        <v>592</v>
      </c>
      <c r="D869" s="93" t="s">
        <v>15</v>
      </c>
      <c r="E869" s="92"/>
      <c r="F869" s="91"/>
      <c r="G869" s="94"/>
      <c r="H869" s="47" t="s">
        <v>4</v>
      </c>
      <c r="I869" s="229"/>
      <c r="J869" s="42"/>
      <c r="K869" s="43"/>
      <c r="L869" s="43">
        <f>SUM(L17:L868)/3</f>
        <v>0</v>
      </c>
      <c r="M869" s="43"/>
      <c r="N869" s="43"/>
      <c r="O869" s="263">
        <f t="shared" ref="O869:O871" si="113">SUM(K869:N869)</f>
        <v>0</v>
      </c>
    </row>
    <row r="870" spans="1:15" x14ac:dyDescent="0.25">
      <c r="A870" s="212"/>
      <c r="B870" s="92"/>
      <c r="C870" s="92" t="s">
        <v>593</v>
      </c>
      <c r="D870" s="95" t="s">
        <v>16</v>
      </c>
      <c r="E870" s="92"/>
      <c r="F870" s="91"/>
      <c r="G870" s="94"/>
      <c r="H870" s="47" t="s">
        <v>4</v>
      </c>
      <c r="I870" s="229"/>
      <c r="J870" s="42"/>
      <c r="K870" s="43"/>
      <c r="L870" s="43"/>
      <c r="M870" s="43">
        <f>SUM(M18:M869)/3</f>
        <v>0</v>
      </c>
      <c r="N870" s="43"/>
      <c r="O870" s="263">
        <f t="shared" si="113"/>
        <v>0</v>
      </c>
    </row>
    <row r="871" spans="1:15" ht="12.75" customHeight="1" x14ac:dyDescent="0.25">
      <c r="A871" s="212"/>
      <c r="B871" s="92"/>
      <c r="C871" s="92" t="s">
        <v>594</v>
      </c>
      <c r="D871" s="93" t="s">
        <v>17</v>
      </c>
      <c r="E871" s="92"/>
      <c r="F871" s="91"/>
      <c r="G871" s="94"/>
      <c r="H871" s="47" t="s">
        <v>4</v>
      </c>
      <c r="I871" s="229"/>
      <c r="J871" s="42"/>
      <c r="K871" s="43"/>
      <c r="L871" s="43"/>
      <c r="M871" s="43"/>
      <c r="N871" s="43">
        <f>SUM(N19:N870)/3</f>
        <v>0</v>
      </c>
      <c r="O871" s="263">
        <f t="shared" si="113"/>
        <v>0</v>
      </c>
    </row>
    <row r="872" spans="1:15" ht="12.75" customHeight="1" x14ac:dyDescent="0.25">
      <c r="A872" s="213"/>
      <c r="B872" s="214"/>
      <c r="C872" s="214" t="s">
        <v>595</v>
      </c>
      <c r="D872" s="215" t="s">
        <v>143</v>
      </c>
      <c r="E872" s="214"/>
      <c r="F872" s="216"/>
      <c r="G872" s="217"/>
      <c r="H872" s="218" t="s">
        <v>144</v>
      </c>
      <c r="I872" s="265">
        <f>I231+I450+I865</f>
        <v>3992.2805400000007</v>
      </c>
      <c r="J872" s="219"/>
      <c r="K872" s="220"/>
      <c r="L872" s="220"/>
      <c r="M872" s="220"/>
      <c r="N872" s="220"/>
      <c r="O872" s="264"/>
    </row>
    <row r="873" spans="1:15" ht="15" x14ac:dyDescent="0.25">
      <c r="F873" s="96" t="s">
        <v>596</v>
      </c>
      <c r="G873" s="161"/>
      <c r="H873" s="162">
        <v>0.03</v>
      </c>
      <c r="I873" s="238"/>
      <c r="J873" s="163"/>
      <c r="K873" s="164"/>
      <c r="L873" s="164"/>
      <c r="M873" s="164"/>
      <c r="N873" s="164"/>
      <c r="O873" s="244">
        <f>O866*H873</f>
        <v>0</v>
      </c>
    </row>
    <row r="874" spans="1:15" ht="15" x14ac:dyDescent="0.25">
      <c r="F874" s="102" t="s">
        <v>597</v>
      </c>
      <c r="G874" s="91"/>
      <c r="H874" s="98" t="s">
        <v>4</v>
      </c>
      <c r="I874" s="239"/>
      <c r="J874" s="99"/>
      <c r="K874" s="100"/>
      <c r="L874" s="100"/>
      <c r="M874" s="100"/>
      <c r="N874" s="100"/>
      <c r="O874" s="103">
        <f>O866+O873</f>
        <v>0</v>
      </c>
    </row>
    <row r="875" spans="1:15" ht="15" x14ac:dyDescent="0.25">
      <c r="F875" s="104" t="s">
        <v>598</v>
      </c>
      <c r="G875" s="91"/>
      <c r="H875" s="97">
        <v>0.18</v>
      </c>
      <c r="I875" s="239"/>
      <c r="J875" s="99"/>
      <c r="K875" s="100"/>
      <c r="L875" s="100"/>
      <c r="M875" s="100"/>
      <c r="N875" s="100"/>
      <c r="O875" s="101">
        <f>O874*H875</f>
        <v>0</v>
      </c>
    </row>
    <row r="876" spans="1:15" ht="15" x14ac:dyDescent="0.25">
      <c r="F876" s="105" t="s">
        <v>599</v>
      </c>
      <c r="G876" s="106"/>
      <c r="H876" s="107" t="s">
        <v>4</v>
      </c>
      <c r="I876" s="240"/>
      <c r="J876" s="108"/>
      <c r="K876" s="109"/>
      <c r="L876" s="109"/>
      <c r="M876" s="109"/>
      <c r="N876" s="109"/>
      <c r="O876" s="110">
        <f>O874+O875</f>
        <v>0</v>
      </c>
    </row>
    <row r="878" spans="1:15" ht="15" x14ac:dyDescent="0.25">
      <c r="D878" s="160" t="s">
        <v>1031</v>
      </c>
      <c r="E878"/>
      <c r="F878"/>
    </row>
    <row r="879" spans="1:15" ht="57" customHeight="1" x14ac:dyDescent="0.25">
      <c r="E879" s="158"/>
      <c r="F879" s="158"/>
    </row>
    <row r="880" spans="1:15" ht="15" x14ac:dyDescent="0.25">
      <c r="D880"/>
      <c r="E880"/>
      <c r="F880" s="156" t="s">
        <v>1035</v>
      </c>
    </row>
  </sheetData>
  <sheetProtection algorithmName="SHA-512" hashValue="8gYWokIDDq7ZMKWwMM1R9WMvt27fqxAtF9mwmalQ7kh6eFaTJQgM10Rpz7IhNhvb/7vpMxAJoyr1ovtgLSWv5A==" saltValue="anTi7HOURTHR+75rWC7IjA==" spinCount="100000" sheet="1" objects="1" scenarios="1"/>
  <autoFilter ref="J1:J880" xr:uid="{F105A990-5B4E-4964-B16A-2BDCBBA00F77}"/>
  <mergeCells count="825">
    <mergeCell ref="C14:G14"/>
    <mergeCell ref="C15:G15"/>
    <mergeCell ref="C16:G16"/>
    <mergeCell ref="C17:G17"/>
    <mergeCell ref="C18:G18"/>
    <mergeCell ref="C19:G19"/>
    <mergeCell ref="C1:D1"/>
    <mergeCell ref="E1:F1"/>
    <mergeCell ref="C8:G8"/>
    <mergeCell ref="C9:G9"/>
    <mergeCell ref="C12:G12"/>
    <mergeCell ref="C13:G13"/>
    <mergeCell ref="C26:G26"/>
    <mergeCell ref="C27:G27"/>
    <mergeCell ref="C28:G28"/>
    <mergeCell ref="C29:G29"/>
    <mergeCell ref="C30:G30"/>
    <mergeCell ref="C31:G31"/>
    <mergeCell ref="C20:G20"/>
    <mergeCell ref="C21:G21"/>
    <mergeCell ref="C22:G22"/>
    <mergeCell ref="C23:G23"/>
    <mergeCell ref="C24:G24"/>
    <mergeCell ref="C25:G25"/>
    <mergeCell ref="C38:G38"/>
    <mergeCell ref="C39:G39"/>
    <mergeCell ref="C40:G40"/>
    <mergeCell ref="C41:G41"/>
    <mergeCell ref="C42:G42"/>
    <mergeCell ref="C43:G43"/>
    <mergeCell ref="C32:G32"/>
    <mergeCell ref="C33:G33"/>
    <mergeCell ref="C34:G34"/>
    <mergeCell ref="C35:G35"/>
    <mergeCell ref="C36:G36"/>
    <mergeCell ref="C37:G37"/>
    <mergeCell ref="C50:G50"/>
    <mergeCell ref="C51:G51"/>
    <mergeCell ref="C52:G52"/>
    <mergeCell ref="C53:G53"/>
    <mergeCell ref="C54:G54"/>
    <mergeCell ref="C55:G55"/>
    <mergeCell ref="C44:G44"/>
    <mergeCell ref="C45:G45"/>
    <mergeCell ref="C46:G46"/>
    <mergeCell ref="C47:G47"/>
    <mergeCell ref="C48:G48"/>
    <mergeCell ref="C49:G49"/>
    <mergeCell ref="C62:G62"/>
    <mergeCell ref="C63:G63"/>
    <mergeCell ref="C64:G64"/>
    <mergeCell ref="C65:G65"/>
    <mergeCell ref="C66:G66"/>
    <mergeCell ref="C67:G67"/>
    <mergeCell ref="C56:G56"/>
    <mergeCell ref="C57:G57"/>
    <mergeCell ref="C58:G58"/>
    <mergeCell ref="C59:G59"/>
    <mergeCell ref="C60:G60"/>
    <mergeCell ref="C61:G61"/>
    <mergeCell ref="C75:G75"/>
    <mergeCell ref="C76:G76"/>
    <mergeCell ref="C77:G77"/>
    <mergeCell ref="C78:G78"/>
    <mergeCell ref="C79:G79"/>
    <mergeCell ref="C80:G80"/>
    <mergeCell ref="C69:G69"/>
    <mergeCell ref="C70:G70"/>
    <mergeCell ref="C71:G71"/>
    <mergeCell ref="C72:G72"/>
    <mergeCell ref="C73:G73"/>
    <mergeCell ref="C74:G74"/>
    <mergeCell ref="C87:G87"/>
    <mergeCell ref="C88:G88"/>
    <mergeCell ref="C89:G89"/>
    <mergeCell ref="C90:G90"/>
    <mergeCell ref="C91:G91"/>
    <mergeCell ref="C92:G92"/>
    <mergeCell ref="C81:G81"/>
    <mergeCell ref="C82:G82"/>
    <mergeCell ref="C83:G83"/>
    <mergeCell ref="C84:G84"/>
    <mergeCell ref="C85:G85"/>
    <mergeCell ref="C86:G86"/>
    <mergeCell ref="C99:G99"/>
    <mergeCell ref="C100:G100"/>
    <mergeCell ref="C101:G101"/>
    <mergeCell ref="C102:G102"/>
    <mergeCell ref="C103:G103"/>
    <mergeCell ref="C104:G104"/>
    <mergeCell ref="C93:G93"/>
    <mergeCell ref="C94:G94"/>
    <mergeCell ref="C95:G95"/>
    <mergeCell ref="C96:G96"/>
    <mergeCell ref="C97:G97"/>
    <mergeCell ref="C98:G98"/>
    <mergeCell ref="C111:G111"/>
    <mergeCell ref="C112:G112"/>
    <mergeCell ref="C113:G113"/>
    <mergeCell ref="C114:G114"/>
    <mergeCell ref="C115:G115"/>
    <mergeCell ref="C116:G116"/>
    <mergeCell ref="C105:G105"/>
    <mergeCell ref="C106:G106"/>
    <mergeCell ref="C107:G107"/>
    <mergeCell ref="C108:G108"/>
    <mergeCell ref="C109:G109"/>
    <mergeCell ref="C110:G110"/>
    <mergeCell ref="C123:G123"/>
    <mergeCell ref="C124:G124"/>
    <mergeCell ref="C125:G125"/>
    <mergeCell ref="C126:G126"/>
    <mergeCell ref="C127:G127"/>
    <mergeCell ref="C128:G128"/>
    <mergeCell ref="C117:G117"/>
    <mergeCell ref="C118:G118"/>
    <mergeCell ref="C119:G119"/>
    <mergeCell ref="C120:G120"/>
    <mergeCell ref="C121:G121"/>
    <mergeCell ref="C122:G122"/>
    <mergeCell ref="C135:G135"/>
    <mergeCell ref="C136:G136"/>
    <mergeCell ref="C137:G137"/>
    <mergeCell ref="C138:G138"/>
    <mergeCell ref="C139:G139"/>
    <mergeCell ref="C140:G140"/>
    <mergeCell ref="C129:G129"/>
    <mergeCell ref="C130:G130"/>
    <mergeCell ref="C131:G131"/>
    <mergeCell ref="C132:G132"/>
    <mergeCell ref="C133:G133"/>
    <mergeCell ref="C134:G134"/>
    <mergeCell ref="C147:G147"/>
    <mergeCell ref="C148:G148"/>
    <mergeCell ref="C149:G149"/>
    <mergeCell ref="C150:G150"/>
    <mergeCell ref="C151:G151"/>
    <mergeCell ref="C152:G152"/>
    <mergeCell ref="C141:G141"/>
    <mergeCell ref="C142:G142"/>
    <mergeCell ref="C143:G143"/>
    <mergeCell ref="C144:G144"/>
    <mergeCell ref="C145:G145"/>
    <mergeCell ref="C146:G146"/>
    <mergeCell ref="C159:G159"/>
    <mergeCell ref="C160:G160"/>
    <mergeCell ref="C161:G161"/>
    <mergeCell ref="C162:G162"/>
    <mergeCell ref="C163:G163"/>
    <mergeCell ref="C164:G164"/>
    <mergeCell ref="C153:G153"/>
    <mergeCell ref="C154:G154"/>
    <mergeCell ref="C155:G155"/>
    <mergeCell ref="C156:G156"/>
    <mergeCell ref="C157:G157"/>
    <mergeCell ref="C158:G158"/>
    <mergeCell ref="C172:G172"/>
    <mergeCell ref="C173:G173"/>
    <mergeCell ref="C174:G174"/>
    <mergeCell ref="C175:G175"/>
    <mergeCell ref="C176:G176"/>
    <mergeCell ref="C177:G177"/>
    <mergeCell ref="C166:G166"/>
    <mergeCell ref="C167:G167"/>
    <mergeCell ref="C168:G168"/>
    <mergeCell ref="C169:G169"/>
    <mergeCell ref="C170:G170"/>
    <mergeCell ref="C171:G171"/>
    <mergeCell ref="C184:G184"/>
    <mergeCell ref="C185:G185"/>
    <mergeCell ref="C186:G186"/>
    <mergeCell ref="C187:G187"/>
    <mergeCell ref="C188:G188"/>
    <mergeCell ref="C189:G189"/>
    <mergeCell ref="C178:G178"/>
    <mergeCell ref="C179:G179"/>
    <mergeCell ref="C180:G180"/>
    <mergeCell ref="C181:G181"/>
    <mergeCell ref="C182:G182"/>
    <mergeCell ref="C183:G183"/>
    <mergeCell ref="C196:G196"/>
    <mergeCell ref="C197:G197"/>
    <mergeCell ref="C198:G198"/>
    <mergeCell ref="C199:G199"/>
    <mergeCell ref="C200:G200"/>
    <mergeCell ref="C201:G201"/>
    <mergeCell ref="C190:G190"/>
    <mergeCell ref="C191:G191"/>
    <mergeCell ref="C192:G192"/>
    <mergeCell ref="C193:G193"/>
    <mergeCell ref="C194:G194"/>
    <mergeCell ref="C195:G195"/>
    <mergeCell ref="C209:G209"/>
    <mergeCell ref="C210:G210"/>
    <mergeCell ref="C211:G211"/>
    <mergeCell ref="C212:G212"/>
    <mergeCell ref="C213:G213"/>
    <mergeCell ref="C214:G214"/>
    <mergeCell ref="C202:G202"/>
    <mergeCell ref="C203:G203"/>
    <mergeCell ref="C204:G204"/>
    <mergeCell ref="C205:G205"/>
    <mergeCell ref="C207:G207"/>
    <mergeCell ref="C208:G208"/>
    <mergeCell ref="C221:G221"/>
    <mergeCell ref="C222:G222"/>
    <mergeCell ref="C223:G223"/>
    <mergeCell ref="C224:G224"/>
    <mergeCell ref="A226:G226"/>
    <mergeCell ref="A227:G227"/>
    <mergeCell ref="C215:G215"/>
    <mergeCell ref="C216:G216"/>
    <mergeCell ref="C217:G217"/>
    <mergeCell ref="C218:G218"/>
    <mergeCell ref="C219:G219"/>
    <mergeCell ref="C220:G220"/>
    <mergeCell ref="C236:G236"/>
    <mergeCell ref="C237:G237"/>
    <mergeCell ref="C238:G238"/>
    <mergeCell ref="C239:G239"/>
    <mergeCell ref="C240:G240"/>
    <mergeCell ref="C241:G241"/>
    <mergeCell ref="A228:G228"/>
    <mergeCell ref="A229:G229"/>
    <mergeCell ref="A230:G230"/>
    <mergeCell ref="A231:G231"/>
    <mergeCell ref="C234:G234"/>
    <mergeCell ref="C235:G235"/>
    <mergeCell ref="C248:G248"/>
    <mergeCell ref="C249:G249"/>
    <mergeCell ref="C250:G250"/>
    <mergeCell ref="C251:G251"/>
    <mergeCell ref="C252:G252"/>
    <mergeCell ref="C253:G253"/>
    <mergeCell ref="C242:G242"/>
    <mergeCell ref="C243:G243"/>
    <mergeCell ref="C244:G244"/>
    <mergeCell ref="C245:G245"/>
    <mergeCell ref="C246:G246"/>
    <mergeCell ref="C247:G247"/>
    <mergeCell ref="C260:G260"/>
    <mergeCell ref="C261:G261"/>
    <mergeCell ref="C262:G262"/>
    <mergeCell ref="C263:G263"/>
    <mergeCell ref="C264:G264"/>
    <mergeCell ref="C265:G265"/>
    <mergeCell ref="C254:G254"/>
    <mergeCell ref="C255:G255"/>
    <mergeCell ref="C256:G256"/>
    <mergeCell ref="C257:G257"/>
    <mergeCell ref="C258:G258"/>
    <mergeCell ref="C259:G259"/>
    <mergeCell ref="C272:G272"/>
    <mergeCell ref="C273:G273"/>
    <mergeCell ref="C274:G274"/>
    <mergeCell ref="C275:G275"/>
    <mergeCell ref="C276:G276"/>
    <mergeCell ref="C277:G277"/>
    <mergeCell ref="C266:G266"/>
    <mergeCell ref="C267:G267"/>
    <mergeCell ref="C268:G268"/>
    <mergeCell ref="C269:G269"/>
    <mergeCell ref="C270:G270"/>
    <mergeCell ref="C271:G271"/>
    <mergeCell ref="C284:G284"/>
    <mergeCell ref="C285:G285"/>
    <mergeCell ref="C286:G286"/>
    <mergeCell ref="C287:G287"/>
    <mergeCell ref="C288:G288"/>
    <mergeCell ref="C289:G289"/>
    <mergeCell ref="C278:G278"/>
    <mergeCell ref="C279:G279"/>
    <mergeCell ref="C280:G280"/>
    <mergeCell ref="C281:G281"/>
    <mergeCell ref="C282:G282"/>
    <mergeCell ref="C283:G283"/>
    <mergeCell ref="C297:G297"/>
    <mergeCell ref="C298:G298"/>
    <mergeCell ref="C299:G299"/>
    <mergeCell ref="C300:G300"/>
    <mergeCell ref="C301:G301"/>
    <mergeCell ref="C302:G302"/>
    <mergeCell ref="C291:G291"/>
    <mergeCell ref="C292:G292"/>
    <mergeCell ref="C293:G293"/>
    <mergeCell ref="C294:G294"/>
    <mergeCell ref="C295:G295"/>
    <mergeCell ref="C296:G296"/>
    <mergeCell ref="C309:G309"/>
    <mergeCell ref="C310:G310"/>
    <mergeCell ref="C311:G311"/>
    <mergeCell ref="C312:G312"/>
    <mergeCell ref="C313:G313"/>
    <mergeCell ref="C314:G314"/>
    <mergeCell ref="C303:G303"/>
    <mergeCell ref="C304:G304"/>
    <mergeCell ref="C305:G305"/>
    <mergeCell ref="C306:G306"/>
    <mergeCell ref="C307:G307"/>
    <mergeCell ref="C308:G308"/>
    <mergeCell ref="C321:G321"/>
    <mergeCell ref="C322:G322"/>
    <mergeCell ref="C323:G323"/>
    <mergeCell ref="C324:G324"/>
    <mergeCell ref="C325:G325"/>
    <mergeCell ref="C326:G326"/>
    <mergeCell ref="C315:G315"/>
    <mergeCell ref="C316:G316"/>
    <mergeCell ref="C317:G317"/>
    <mergeCell ref="C318:G318"/>
    <mergeCell ref="C319:G319"/>
    <mergeCell ref="C320:G320"/>
    <mergeCell ref="C333:G333"/>
    <mergeCell ref="C334:G334"/>
    <mergeCell ref="C335:G335"/>
    <mergeCell ref="C336:G336"/>
    <mergeCell ref="C337:G337"/>
    <mergeCell ref="C338:G338"/>
    <mergeCell ref="C327:G327"/>
    <mergeCell ref="C328:G328"/>
    <mergeCell ref="C329:G329"/>
    <mergeCell ref="C330:G330"/>
    <mergeCell ref="C331:G331"/>
    <mergeCell ref="C332:G332"/>
    <mergeCell ref="C345:G345"/>
    <mergeCell ref="C346:G346"/>
    <mergeCell ref="C347:G347"/>
    <mergeCell ref="C348:G348"/>
    <mergeCell ref="C349:G349"/>
    <mergeCell ref="C350:G350"/>
    <mergeCell ref="C339:G339"/>
    <mergeCell ref="C340:G340"/>
    <mergeCell ref="C341:G341"/>
    <mergeCell ref="C342:G342"/>
    <mergeCell ref="C343:G343"/>
    <mergeCell ref="C344:G344"/>
    <mergeCell ref="C357:G357"/>
    <mergeCell ref="C358:G358"/>
    <mergeCell ref="C359:G359"/>
    <mergeCell ref="C360:G360"/>
    <mergeCell ref="C361:G361"/>
    <mergeCell ref="C362:G362"/>
    <mergeCell ref="C351:G351"/>
    <mergeCell ref="C352:G352"/>
    <mergeCell ref="C353:G353"/>
    <mergeCell ref="C354:G354"/>
    <mergeCell ref="C355:G355"/>
    <mergeCell ref="C356:G356"/>
    <mergeCell ref="C369:G369"/>
    <mergeCell ref="C370:G370"/>
    <mergeCell ref="C371:G371"/>
    <mergeCell ref="C372:G372"/>
    <mergeCell ref="C373:G373"/>
    <mergeCell ref="C374:G374"/>
    <mergeCell ref="C363:G363"/>
    <mergeCell ref="C364:G364"/>
    <mergeCell ref="C365:G365"/>
    <mergeCell ref="C366:G366"/>
    <mergeCell ref="C367:G367"/>
    <mergeCell ref="C368:G368"/>
    <mergeCell ref="C381:G381"/>
    <mergeCell ref="C382:G382"/>
    <mergeCell ref="C383:G383"/>
    <mergeCell ref="C384:G384"/>
    <mergeCell ref="C385:G385"/>
    <mergeCell ref="C386:G386"/>
    <mergeCell ref="C375:G375"/>
    <mergeCell ref="C376:G376"/>
    <mergeCell ref="C377:G377"/>
    <mergeCell ref="C378:G378"/>
    <mergeCell ref="C379:G379"/>
    <mergeCell ref="C380:G380"/>
    <mergeCell ref="C394:G394"/>
    <mergeCell ref="C395:G395"/>
    <mergeCell ref="C396:G396"/>
    <mergeCell ref="C397:G397"/>
    <mergeCell ref="C398:G398"/>
    <mergeCell ref="C399:G399"/>
    <mergeCell ref="C388:G388"/>
    <mergeCell ref="C389:G389"/>
    <mergeCell ref="C390:G390"/>
    <mergeCell ref="C391:G391"/>
    <mergeCell ref="C392:G392"/>
    <mergeCell ref="C393:G393"/>
    <mergeCell ref="C406:G406"/>
    <mergeCell ref="C407:G407"/>
    <mergeCell ref="C408:G408"/>
    <mergeCell ref="C409:G409"/>
    <mergeCell ref="C410:G410"/>
    <mergeCell ref="C411:G411"/>
    <mergeCell ref="C400:G400"/>
    <mergeCell ref="C401:G401"/>
    <mergeCell ref="C402:G402"/>
    <mergeCell ref="C403:G403"/>
    <mergeCell ref="C404:G404"/>
    <mergeCell ref="C405:G405"/>
    <mergeCell ref="C418:G418"/>
    <mergeCell ref="C419:G419"/>
    <mergeCell ref="C420:G420"/>
    <mergeCell ref="C421:G421"/>
    <mergeCell ref="C422:G422"/>
    <mergeCell ref="C423:G423"/>
    <mergeCell ref="C412:G412"/>
    <mergeCell ref="C413:G413"/>
    <mergeCell ref="C414:G414"/>
    <mergeCell ref="C415:G415"/>
    <mergeCell ref="C416:G416"/>
    <mergeCell ref="C417:G417"/>
    <mergeCell ref="C431:G431"/>
    <mergeCell ref="C432:G432"/>
    <mergeCell ref="C433:G433"/>
    <mergeCell ref="C434:G434"/>
    <mergeCell ref="C435:G435"/>
    <mergeCell ref="C436:G436"/>
    <mergeCell ref="C424:G424"/>
    <mergeCell ref="C425:G425"/>
    <mergeCell ref="C426:G426"/>
    <mergeCell ref="C427:G427"/>
    <mergeCell ref="C429:G429"/>
    <mergeCell ref="C430:G430"/>
    <mergeCell ref="C443:G443"/>
    <mergeCell ref="A445:G445"/>
    <mergeCell ref="A446:G446"/>
    <mergeCell ref="A447:G447"/>
    <mergeCell ref="A448:G448"/>
    <mergeCell ref="A449:G449"/>
    <mergeCell ref="C437:G437"/>
    <mergeCell ref="C438:G438"/>
    <mergeCell ref="C439:G439"/>
    <mergeCell ref="C440:G440"/>
    <mergeCell ref="C441:G441"/>
    <mergeCell ref="C442:G442"/>
    <mergeCell ref="C457:G457"/>
    <mergeCell ref="C458:G458"/>
    <mergeCell ref="C459:G459"/>
    <mergeCell ref="C460:G460"/>
    <mergeCell ref="C461:G461"/>
    <mergeCell ref="C462:G462"/>
    <mergeCell ref="A450:G450"/>
    <mergeCell ref="C453:G453"/>
    <mergeCell ref="C454:G454"/>
    <mergeCell ref="C455:G455"/>
    <mergeCell ref="C456:G456"/>
    <mergeCell ref="C469:G469"/>
    <mergeCell ref="C470:G470"/>
    <mergeCell ref="C471:G471"/>
    <mergeCell ref="C472:G472"/>
    <mergeCell ref="C473:G473"/>
    <mergeCell ref="C474:G474"/>
    <mergeCell ref="C463:G463"/>
    <mergeCell ref="C464:G464"/>
    <mergeCell ref="C465:G465"/>
    <mergeCell ref="C466:G466"/>
    <mergeCell ref="C467:G467"/>
    <mergeCell ref="C468:G468"/>
    <mergeCell ref="C481:G481"/>
    <mergeCell ref="C482:G482"/>
    <mergeCell ref="C483:G483"/>
    <mergeCell ref="C484:G484"/>
    <mergeCell ref="C485:G485"/>
    <mergeCell ref="C486:G486"/>
    <mergeCell ref="C475:G475"/>
    <mergeCell ref="C476:G476"/>
    <mergeCell ref="C477:G477"/>
    <mergeCell ref="C478:G478"/>
    <mergeCell ref="C479:G479"/>
    <mergeCell ref="C480:G480"/>
    <mergeCell ref="C493:G493"/>
    <mergeCell ref="C494:G494"/>
    <mergeCell ref="C495:G495"/>
    <mergeCell ref="C496:G496"/>
    <mergeCell ref="C497:G497"/>
    <mergeCell ref="C498:G498"/>
    <mergeCell ref="C487:G487"/>
    <mergeCell ref="C488:G488"/>
    <mergeCell ref="C489:G489"/>
    <mergeCell ref="C490:G490"/>
    <mergeCell ref="C491:G491"/>
    <mergeCell ref="C492:G492"/>
    <mergeCell ref="C505:G505"/>
    <mergeCell ref="C506:G506"/>
    <mergeCell ref="C507:G507"/>
    <mergeCell ref="C508:G508"/>
    <mergeCell ref="C509:G509"/>
    <mergeCell ref="C510:G510"/>
    <mergeCell ref="C499:G499"/>
    <mergeCell ref="C500:G500"/>
    <mergeCell ref="C501:G501"/>
    <mergeCell ref="C502:G502"/>
    <mergeCell ref="C503:G503"/>
    <mergeCell ref="C504:G504"/>
    <mergeCell ref="C518:G518"/>
    <mergeCell ref="C519:G519"/>
    <mergeCell ref="C520:G520"/>
    <mergeCell ref="C521:G521"/>
    <mergeCell ref="C522:G522"/>
    <mergeCell ref="C523:G523"/>
    <mergeCell ref="C511:G511"/>
    <mergeCell ref="C513:G513"/>
    <mergeCell ref="C514:G514"/>
    <mergeCell ref="C515:G515"/>
    <mergeCell ref="C516:G516"/>
    <mergeCell ref="C517:G517"/>
    <mergeCell ref="C530:G530"/>
    <mergeCell ref="C531:G531"/>
    <mergeCell ref="C532:G532"/>
    <mergeCell ref="C533:G533"/>
    <mergeCell ref="C534:G534"/>
    <mergeCell ref="C535:G535"/>
    <mergeCell ref="C524:G524"/>
    <mergeCell ref="C525:G525"/>
    <mergeCell ref="C526:G526"/>
    <mergeCell ref="C527:G527"/>
    <mergeCell ref="C528:G528"/>
    <mergeCell ref="C529:G529"/>
    <mergeCell ref="C542:G542"/>
    <mergeCell ref="C543:G543"/>
    <mergeCell ref="C544:G544"/>
    <mergeCell ref="C545:G545"/>
    <mergeCell ref="C546:G546"/>
    <mergeCell ref="C547:G547"/>
    <mergeCell ref="C536:G536"/>
    <mergeCell ref="C537:G537"/>
    <mergeCell ref="C538:G538"/>
    <mergeCell ref="C539:G539"/>
    <mergeCell ref="C540:G540"/>
    <mergeCell ref="C541:G541"/>
    <mergeCell ref="C554:G554"/>
    <mergeCell ref="C555:G555"/>
    <mergeCell ref="C556:G556"/>
    <mergeCell ref="C557:G557"/>
    <mergeCell ref="C558:G558"/>
    <mergeCell ref="C559:G559"/>
    <mergeCell ref="C548:G548"/>
    <mergeCell ref="C549:G549"/>
    <mergeCell ref="C550:G550"/>
    <mergeCell ref="C551:G551"/>
    <mergeCell ref="C552:G552"/>
    <mergeCell ref="C553:G553"/>
    <mergeCell ref="C566:G566"/>
    <mergeCell ref="C567:G567"/>
    <mergeCell ref="C568:G568"/>
    <mergeCell ref="C569:G569"/>
    <mergeCell ref="C570:G570"/>
    <mergeCell ref="C571:G571"/>
    <mergeCell ref="C560:G560"/>
    <mergeCell ref="C561:G561"/>
    <mergeCell ref="C562:G562"/>
    <mergeCell ref="C563:G563"/>
    <mergeCell ref="C564:G564"/>
    <mergeCell ref="C565:G565"/>
    <mergeCell ref="C579:G579"/>
    <mergeCell ref="C580:G580"/>
    <mergeCell ref="C581:G581"/>
    <mergeCell ref="C582:G582"/>
    <mergeCell ref="C583:G583"/>
    <mergeCell ref="C584:G584"/>
    <mergeCell ref="C573:G573"/>
    <mergeCell ref="C574:G574"/>
    <mergeCell ref="C575:G575"/>
    <mergeCell ref="C576:G576"/>
    <mergeCell ref="C577:G577"/>
    <mergeCell ref="C578:G578"/>
    <mergeCell ref="C591:G591"/>
    <mergeCell ref="C592:G592"/>
    <mergeCell ref="C593:G593"/>
    <mergeCell ref="C594:G594"/>
    <mergeCell ref="C595:G595"/>
    <mergeCell ref="C596:G596"/>
    <mergeCell ref="C585:G585"/>
    <mergeCell ref="C586:G586"/>
    <mergeCell ref="C587:G587"/>
    <mergeCell ref="C588:G588"/>
    <mergeCell ref="C589:G589"/>
    <mergeCell ref="C590:G590"/>
    <mergeCell ref="C603:G603"/>
    <mergeCell ref="C604:G604"/>
    <mergeCell ref="C605:G605"/>
    <mergeCell ref="C606:G606"/>
    <mergeCell ref="C607:G607"/>
    <mergeCell ref="C608:G608"/>
    <mergeCell ref="C597:G597"/>
    <mergeCell ref="C598:G598"/>
    <mergeCell ref="C599:G599"/>
    <mergeCell ref="C600:G600"/>
    <mergeCell ref="C601:G601"/>
    <mergeCell ref="C602:G602"/>
    <mergeCell ref="C615:G615"/>
    <mergeCell ref="C616:G616"/>
    <mergeCell ref="C617:G617"/>
    <mergeCell ref="C618:G618"/>
    <mergeCell ref="C619:G619"/>
    <mergeCell ref="C620:G620"/>
    <mergeCell ref="C609:G609"/>
    <mergeCell ref="C610:G610"/>
    <mergeCell ref="C611:G611"/>
    <mergeCell ref="C612:G612"/>
    <mergeCell ref="C613:G613"/>
    <mergeCell ref="C614:G614"/>
    <mergeCell ref="C627:G627"/>
    <mergeCell ref="C629:G629"/>
    <mergeCell ref="C630:G630"/>
    <mergeCell ref="C631:G631"/>
    <mergeCell ref="C632:G632"/>
    <mergeCell ref="C633:G633"/>
    <mergeCell ref="C621:G621"/>
    <mergeCell ref="C622:G622"/>
    <mergeCell ref="C623:G623"/>
    <mergeCell ref="C624:G624"/>
    <mergeCell ref="C625:G625"/>
    <mergeCell ref="C626:G626"/>
    <mergeCell ref="C640:G640"/>
    <mergeCell ref="C641:G641"/>
    <mergeCell ref="C642:G642"/>
    <mergeCell ref="C643:G643"/>
    <mergeCell ref="C644:G644"/>
    <mergeCell ref="C645:G645"/>
    <mergeCell ref="C634:G634"/>
    <mergeCell ref="C635:G635"/>
    <mergeCell ref="C636:G636"/>
    <mergeCell ref="C637:G637"/>
    <mergeCell ref="C638:G638"/>
    <mergeCell ref="C639:G639"/>
    <mergeCell ref="C652:G652"/>
    <mergeCell ref="C653:G653"/>
    <mergeCell ref="C654:G654"/>
    <mergeCell ref="C655:G655"/>
    <mergeCell ref="C656:G656"/>
    <mergeCell ref="C657:G657"/>
    <mergeCell ref="C646:G646"/>
    <mergeCell ref="C647:G647"/>
    <mergeCell ref="C648:G648"/>
    <mergeCell ref="C649:G649"/>
    <mergeCell ref="C650:G650"/>
    <mergeCell ref="C651:G651"/>
    <mergeCell ref="C664:G664"/>
    <mergeCell ref="C665:G665"/>
    <mergeCell ref="C666:G666"/>
    <mergeCell ref="C667:G667"/>
    <mergeCell ref="C668:G668"/>
    <mergeCell ref="C669:G669"/>
    <mergeCell ref="C658:G658"/>
    <mergeCell ref="C659:G659"/>
    <mergeCell ref="C660:G660"/>
    <mergeCell ref="C661:G661"/>
    <mergeCell ref="C662:G662"/>
    <mergeCell ref="C663:G663"/>
    <mergeCell ref="C676:G676"/>
    <mergeCell ref="C677:G677"/>
    <mergeCell ref="C678:G678"/>
    <mergeCell ref="C679:G679"/>
    <mergeCell ref="C680:G680"/>
    <mergeCell ref="C681:G681"/>
    <mergeCell ref="C670:G670"/>
    <mergeCell ref="C671:G671"/>
    <mergeCell ref="C672:G672"/>
    <mergeCell ref="C673:G673"/>
    <mergeCell ref="C674:G674"/>
    <mergeCell ref="C675:G675"/>
    <mergeCell ref="C689:G689"/>
    <mergeCell ref="C690:G690"/>
    <mergeCell ref="C691:G691"/>
    <mergeCell ref="C692:G692"/>
    <mergeCell ref="C693:G693"/>
    <mergeCell ref="C694:G694"/>
    <mergeCell ref="C682:G682"/>
    <mergeCell ref="C683:G683"/>
    <mergeCell ref="C685:G685"/>
    <mergeCell ref="C686:G686"/>
    <mergeCell ref="C687:G687"/>
    <mergeCell ref="C688:G688"/>
    <mergeCell ref="C701:G701"/>
    <mergeCell ref="C702:G702"/>
    <mergeCell ref="C703:G703"/>
    <mergeCell ref="C704:G704"/>
    <mergeCell ref="C705:G705"/>
    <mergeCell ref="C706:G706"/>
    <mergeCell ref="C695:G695"/>
    <mergeCell ref="C696:G696"/>
    <mergeCell ref="C697:G697"/>
    <mergeCell ref="C698:G698"/>
    <mergeCell ref="C699:G699"/>
    <mergeCell ref="C700:G700"/>
    <mergeCell ref="C713:G713"/>
    <mergeCell ref="C714:G714"/>
    <mergeCell ref="C715:G715"/>
    <mergeCell ref="C716:G716"/>
    <mergeCell ref="C717:G717"/>
    <mergeCell ref="C718:G718"/>
    <mergeCell ref="C707:G707"/>
    <mergeCell ref="C708:G708"/>
    <mergeCell ref="C709:G709"/>
    <mergeCell ref="C710:G710"/>
    <mergeCell ref="C711:G711"/>
    <mergeCell ref="C712:G712"/>
    <mergeCell ref="C725:G725"/>
    <mergeCell ref="C726:G726"/>
    <mergeCell ref="C727:G727"/>
    <mergeCell ref="C728:G728"/>
    <mergeCell ref="C729:G729"/>
    <mergeCell ref="C730:G730"/>
    <mergeCell ref="C719:G719"/>
    <mergeCell ref="C720:G720"/>
    <mergeCell ref="C721:G721"/>
    <mergeCell ref="C722:G722"/>
    <mergeCell ref="C723:G723"/>
    <mergeCell ref="C724:G724"/>
    <mergeCell ref="C738:G738"/>
    <mergeCell ref="C740:G740"/>
    <mergeCell ref="C741:G741"/>
    <mergeCell ref="C742:G742"/>
    <mergeCell ref="C743:G743"/>
    <mergeCell ref="C744:G744"/>
    <mergeCell ref="C731:G731"/>
    <mergeCell ref="C732:G732"/>
    <mergeCell ref="C733:G733"/>
    <mergeCell ref="C735:G735"/>
    <mergeCell ref="C736:G736"/>
    <mergeCell ref="C737:G737"/>
    <mergeCell ref="C754:G754"/>
    <mergeCell ref="C755:G755"/>
    <mergeCell ref="C756:G756"/>
    <mergeCell ref="C757:G757"/>
    <mergeCell ref="C758:G758"/>
    <mergeCell ref="C759:G759"/>
    <mergeCell ref="C746:G746"/>
    <mergeCell ref="C747:G747"/>
    <mergeCell ref="C748:G748"/>
    <mergeCell ref="C750:G750"/>
    <mergeCell ref="C751:G751"/>
    <mergeCell ref="C752:G752"/>
    <mergeCell ref="C769:G769"/>
    <mergeCell ref="C770:G770"/>
    <mergeCell ref="C772:G772"/>
    <mergeCell ref="C773:G773"/>
    <mergeCell ref="C774:G774"/>
    <mergeCell ref="C775:G775"/>
    <mergeCell ref="C760:G760"/>
    <mergeCell ref="C762:G762"/>
    <mergeCell ref="C763:G763"/>
    <mergeCell ref="C764:G764"/>
    <mergeCell ref="C766:G766"/>
    <mergeCell ref="C768:G768"/>
    <mergeCell ref="C782:G782"/>
    <mergeCell ref="C783:G783"/>
    <mergeCell ref="C784:G784"/>
    <mergeCell ref="C785:G785"/>
    <mergeCell ref="C786:G786"/>
    <mergeCell ref="C787:G787"/>
    <mergeCell ref="C776:G776"/>
    <mergeCell ref="C777:G777"/>
    <mergeCell ref="C778:G778"/>
    <mergeCell ref="C779:G779"/>
    <mergeCell ref="C780:G780"/>
    <mergeCell ref="C781:G781"/>
    <mergeCell ref="C794:G794"/>
    <mergeCell ref="C795:G795"/>
    <mergeCell ref="C796:G796"/>
    <mergeCell ref="C797:G797"/>
    <mergeCell ref="C798:G798"/>
    <mergeCell ref="C799:G799"/>
    <mergeCell ref="C788:G788"/>
    <mergeCell ref="C789:G789"/>
    <mergeCell ref="C790:G790"/>
    <mergeCell ref="C791:G791"/>
    <mergeCell ref="C792:G792"/>
    <mergeCell ref="C793:G793"/>
    <mergeCell ref="C806:G806"/>
    <mergeCell ref="C807:G807"/>
    <mergeCell ref="C808:G808"/>
    <mergeCell ref="C809:G809"/>
    <mergeCell ref="C810:G810"/>
    <mergeCell ref="C811:G811"/>
    <mergeCell ref="C800:G800"/>
    <mergeCell ref="C801:G801"/>
    <mergeCell ref="C802:G802"/>
    <mergeCell ref="C803:G803"/>
    <mergeCell ref="C804:G804"/>
    <mergeCell ref="C805:G805"/>
    <mergeCell ref="C818:G818"/>
    <mergeCell ref="C819:G819"/>
    <mergeCell ref="C820:G820"/>
    <mergeCell ref="C822:G822"/>
    <mergeCell ref="C823:G823"/>
    <mergeCell ref="C824:G824"/>
    <mergeCell ref="C812:G812"/>
    <mergeCell ref="C813:G813"/>
    <mergeCell ref="C814:G814"/>
    <mergeCell ref="C815:G815"/>
    <mergeCell ref="C816:G816"/>
    <mergeCell ref="C817:G817"/>
    <mergeCell ref="C833:G833"/>
    <mergeCell ref="C834:G834"/>
    <mergeCell ref="C835:G835"/>
    <mergeCell ref="C837:G837"/>
    <mergeCell ref="C838:G838"/>
    <mergeCell ref="C839:G839"/>
    <mergeCell ref="C825:G825"/>
    <mergeCell ref="C827:G827"/>
    <mergeCell ref="C828:G828"/>
    <mergeCell ref="C829:G829"/>
    <mergeCell ref="C830:G830"/>
    <mergeCell ref="C831:G831"/>
    <mergeCell ref="C847:G847"/>
    <mergeCell ref="C849:G849"/>
    <mergeCell ref="C850:G850"/>
    <mergeCell ref="C851:G851"/>
    <mergeCell ref="C853:G853"/>
    <mergeCell ref="C855:G855"/>
    <mergeCell ref="C841:G841"/>
    <mergeCell ref="C842:G842"/>
    <mergeCell ref="C843:G843"/>
    <mergeCell ref="C844:G844"/>
    <mergeCell ref="C845:G845"/>
    <mergeCell ref="C846:G846"/>
    <mergeCell ref="A863:G863"/>
    <mergeCell ref="A864:G864"/>
    <mergeCell ref="A865:G865"/>
    <mergeCell ref="A867:G867"/>
    <mergeCell ref="C856:G856"/>
    <mergeCell ref="C857:G857"/>
    <mergeCell ref="C858:G858"/>
    <mergeCell ref="A860:G860"/>
    <mergeCell ref="A861:G861"/>
    <mergeCell ref="A862:G862"/>
  </mergeCells>
  <pageMargins left="1.26" right="0.28999999999999998" top="0.5" bottom="0.3" header="0.25" footer="0.11811023622047245"/>
  <pageSetup paperSize="9" fitToHeight="0" orientation="landscape" r:id="rId1"/>
  <headerFooter>
    <oddHeader>&amp;RПриложение 1</oddHeader>
    <oddFooter>&amp;R&amp;8&amp;P_&amp;N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54733-8B76-48F7-86CC-2554820EADE6}">
  <sheetPr>
    <pageSetUpPr fitToPage="1"/>
  </sheetPr>
  <dimension ref="A1:N634"/>
  <sheetViews>
    <sheetView view="pageBreakPreview" zoomScale="120" zoomScaleNormal="110" zoomScaleSheetLayoutView="120" workbookViewId="0">
      <selection activeCell="N630" sqref="N630"/>
    </sheetView>
  </sheetViews>
  <sheetFormatPr defaultRowHeight="12.75" x14ac:dyDescent="0.25"/>
  <cols>
    <col min="1" max="1" width="8" style="2" customWidth="1"/>
    <col min="2" max="2" width="1.7109375" style="2" customWidth="1"/>
    <col min="3" max="3" width="37" style="18" customWidth="1"/>
    <col min="4" max="4" width="9" style="2" customWidth="1"/>
    <col min="5" max="5" width="18.85546875" style="2" customWidth="1"/>
    <col min="6" max="6" width="2.140625" style="2" customWidth="1"/>
    <col min="7" max="7" width="8.5703125" style="111" customWidth="1"/>
    <col min="8" max="8" width="13.85546875" style="111" customWidth="1"/>
    <col min="9" max="9" width="13" style="112" customWidth="1"/>
    <col min="10" max="12" width="13" style="309" hidden="1" customWidth="1"/>
    <col min="13" max="13" width="13.85546875" style="309" hidden="1" customWidth="1"/>
    <col min="14" max="14" width="15.28515625" style="147" customWidth="1"/>
    <col min="15" max="16384" width="9.140625" style="2"/>
  </cols>
  <sheetData>
    <row r="1" spans="1:14" ht="29.25" customHeight="1" x14ac:dyDescent="0.25">
      <c r="A1" s="1"/>
      <c r="B1" s="430" t="s">
        <v>0</v>
      </c>
      <c r="C1" s="431"/>
      <c r="E1" s="3" t="s">
        <v>1</v>
      </c>
      <c r="F1" s="3"/>
      <c r="G1" s="12"/>
      <c r="H1" s="114"/>
      <c r="I1" s="114"/>
      <c r="J1" s="5"/>
      <c r="K1" s="5"/>
      <c r="L1" s="5"/>
      <c r="M1" s="5"/>
      <c r="N1" s="115"/>
    </row>
    <row r="2" spans="1:14" x14ac:dyDescent="0.25">
      <c r="A2" s="1"/>
      <c r="B2" s="7"/>
      <c r="C2" s="116" t="s">
        <v>1034</v>
      </c>
      <c r="D2" s="9"/>
      <c r="E2" s="10"/>
      <c r="F2" s="11"/>
      <c r="G2" s="12"/>
      <c r="H2" s="114"/>
      <c r="I2" s="114"/>
      <c r="J2" s="13"/>
      <c r="K2" s="13"/>
      <c r="L2" s="13"/>
      <c r="M2" s="13"/>
      <c r="N2" s="115"/>
    </row>
    <row r="3" spans="1:14" ht="29.25" customHeight="1" x14ac:dyDescent="0.25">
      <c r="A3" s="1"/>
      <c r="C3" s="325" t="s">
        <v>2</v>
      </c>
      <c r="D3" s="17"/>
      <c r="E3" s="11"/>
      <c r="F3" s="11"/>
      <c r="G3" s="12"/>
      <c r="H3" s="114"/>
      <c r="I3" s="114"/>
      <c r="J3" s="13"/>
      <c r="K3" s="13"/>
      <c r="L3" s="13"/>
      <c r="M3" s="13"/>
      <c r="N3" s="115"/>
    </row>
    <row r="4" spans="1:14" x14ac:dyDescent="0.25">
      <c r="A4" s="1"/>
      <c r="B4" s="16"/>
      <c r="C4" s="18" t="s">
        <v>3</v>
      </c>
      <c r="D4" s="17"/>
      <c r="E4" s="117">
        <f>N630</f>
        <v>0</v>
      </c>
      <c r="F4" s="11"/>
      <c r="G4" s="20" t="s">
        <v>4</v>
      </c>
      <c r="H4" s="114"/>
      <c r="I4" s="114"/>
      <c r="J4" s="13"/>
      <c r="K4" s="13"/>
      <c r="L4" s="13"/>
      <c r="M4" s="13"/>
      <c r="N4" s="115"/>
    </row>
    <row r="5" spans="1:14" x14ac:dyDescent="0.25">
      <c r="A5" s="1"/>
      <c r="B5" s="16"/>
      <c r="C5" s="18" t="s">
        <v>5</v>
      </c>
      <c r="D5" s="17"/>
      <c r="E5" s="117">
        <f>N622</f>
        <v>0</v>
      </c>
      <c r="F5" s="11"/>
      <c r="G5" s="20" t="s">
        <v>4</v>
      </c>
      <c r="H5" s="114"/>
      <c r="I5" s="114"/>
      <c r="J5" s="13"/>
      <c r="K5" s="13"/>
      <c r="L5" s="13"/>
      <c r="M5" s="13"/>
      <c r="N5" s="115"/>
    </row>
    <row r="6" spans="1:14" x14ac:dyDescent="0.25">
      <c r="A6" s="1"/>
      <c r="B6" s="16"/>
      <c r="C6" s="18" t="s">
        <v>6</v>
      </c>
      <c r="D6" s="17"/>
      <c r="E6" s="117">
        <f>H626</f>
        <v>3239.4049999999997</v>
      </c>
      <c r="F6" s="11"/>
      <c r="G6" s="21" t="s">
        <v>7</v>
      </c>
      <c r="H6" s="114"/>
      <c r="I6" s="114"/>
      <c r="J6" s="13"/>
      <c r="K6" s="13"/>
      <c r="L6" s="13"/>
      <c r="M6" s="13"/>
      <c r="N6" s="115"/>
    </row>
    <row r="7" spans="1:14" ht="19.5" customHeight="1" x14ac:dyDescent="0.2">
      <c r="A7" s="22" t="s">
        <v>8</v>
      </c>
      <c r="B7" s="22"/>
      <c r="C7" s="21"/>
      <c r="D7" s="22"/>
      <c r="E7" s="23"/>
      <c r="F7" s="23"/>
      <c r="G7" s="24"/>
      <c r="H7" s="118"/>
      <c r="I7" s="118"/>
      <c r="J7" s="25"/>
      <c r="K7" s="25"/>
      <c r="L7" s="25"/>
      <c r="M7" s="25"/>
      <c r="N7" s="119"/>
    </row>
    <row r="8" spans="1:14" ht="55.5" customHeight="1" x14ac:dyDescent="0.25">
      <c r="A8" s="120" t="s">
        <v>9</v>
      </c>
      <c r="B8" s="121"/>
      <c r="C8" s="432" t="s">
        <v>10</v>
      </c>
      <c r="D8" s="433"/>
      <c r="E8" s="433"/>
      <c r="F8" s="433"/>
      <c r="G8" s="47" t="s">
        <v>11</v>
      </c>
      <c r="H8" s="120" t="s">
        <v>12</v>
      </c>
      <c r="I8" s="45" t="s">
        <v>13</v>
      </c>
      <c r="J8" s="122" t="s">
        <v>14</v>
      </c>
      <c r="K8" s="122" t="s">
        <v>15</v>
      </c>
      <c r="L8" s="122" t="s">
        <v>16</v>
      </c>
      <c r="M8" s="122" t="s">
        <v>17</v>
      </c>
      <c r="N8" s="245" t="s">
        <v>18</v>
      </c>
    </row>
    <row r="9" spans="1:14" ht="11.25" customHeight="1" x14ac:dyDescent="0.25">
      <c r="A9" s="27">
        <v>1</v>
      </c>
      <c r="B9" s="28"/>
      <c r="C9" s="421">
        <v>2</v>
      </c>
      <c r="D9" s="422"/>
      <c r="E9" s="422"/>
      <c r="F9" s="422"/>
      <c r="G9" s="221">
        <v>3</v>
      </c>
      <c r="H9" s="29">
        <v>4</v>
      </c>
      <c r="I9" s="317">
        <v>5</v>
      </c>
      <c r="J9" s="320"/>
      <c r="K9" s="320"/>
      <c r="L9" s="320"/>
      <c r="M9" s="320"/>
      <c r="N9" s="321">
        <v>6</v>
      </c>
    </row>
    <row r="10" spans="1:14" ht="14.25" customHeight="1" x14ac:dyDescent="0.2">
      <c r="A10" s="30"/>
      <c r="B10" s="31" t="s">
        <v>600</v>
      </c>
      <c r="C10" s="123"/>
      <c r="D10" s="31"/>
      <c r="E10" s="31"/>
      <c r="F10" s="31"/>
      <c r="G10" s="80"/>
      <c r="H10" s="80"/>
      <c r="I10" s="81"/>
      <c r="J10" s="136"/>
      <c r="K10" s="136"/>
      <c r="L10" s="136"/>
      <c r="M10" s="136"/>
      <c r="N10" s="246"/>
    </row>
    <row r="11" spans="1:14" ht="12.75" customHeight="1" x14ac:dyDescent="0.25">
      <c r="A11" s="310" t="s">
        <v>601</v>
      </c>
      <c r="B11" s="277"/>
      <c r="C11" s="311"/>
      <c r="D11" s="277"/>
      <c r="E11" s="277"/>
      <c r="F11" s="277"/>
      <c r="G11" s="278"/>
      <c r="H11" s="278"/>
      <c r="I11" s="280"/>
      <c r="J11" s="283"/>
      <c r="K11" s="283"/>
      <c r="L11" s="283"/>
      <c r="M11" s="283"/>
      <c r="N11" s="312"/>
    </row>
    <row r="12" spans="1:14" ht="12.75" customHeight="1" x14ac:dyDescent="0.25">
      <c r="A12" s="32">
        <v>168</v>
      </c>
      <c r="B12" s="33"/>
      <c r="C12" s="388" t="s">
        <v>602</v>
      </c>
      <c r="D12" s="389"/>
      <c r="E12" s="389"/>
      <c r="F12" s="390"/>
      <c r="G12" s="34" t="s">
        <v>22</v>
      </c>
      <c r="H12" s="35">
        <v>2</v>
      </c>
      <c r="I12" s="36"/>
      <c r="J12" s="296"/>
      <c r="K12" s="296"/>
      <c r="L12" s="296"/>
      <c r="M12" s="296"/>
      <c r="N12" s="247"/>
    </row>
    <row r="13" spans="1:14" ht="12" customHeight="1" x14ac:dyDescent="0.2">
      <c r="A13" s="38"/>
      <c r="B13" s="39"/>
      <c r="C13" s="385" t="s">
        <v>23</v>
      </c>
      <c r="D13" s="386"/>
      <c r="E13" s="386"/>
      <c r="F13" s="387"/>
      <c r="G13" s="40"/>
      <c r="H13" s="41"/>
      <c r="I13" s="42"/>
      <c r="J13" s="297"/>
      <c r="K13" s="297"/>
      <c r="L13" s="297"/>
      <c r="M13" s="297"/>
      <c r="N13" s="248"/>
    </row>
    <row r="14" spans="1:14" ht="11.25" customHeight="1" x14ac:dyDescent="0.2">
      <c r="A14" s="44" t="s">
        <v>603</v>
      </c>
      <c r="B14" s="39"/>
      <c r="C14" s="381" t="s">
        <v>14</v>
      </c>
      <c r="D14" s="382"/>
      <c r="E14" s="382"/>
      <c r="F14" s="383"/>
      <c r="G14" s="40"/>
      <c r="H14" s="41"/>
      <c r="I14" s="45"/>
      <c r="J14" s="298"/>
      <c r="K14" s="298"/>
      <c r="L14" s="298"/>
      <c r="M14" s="298"/>
      <c r="N14" s="249"/>
    </row>
    <row r="15" spans="1:14" ht="12" customHeight="1" x14ac:dyDescent="0.2">
      <c r="A15" s="38"/>
      <c r="B15" s="39"/>
      <c r="C15" s="385" t="s">
        <v>25</v>
      </c>
      <c r="D15" s="386"/>
      <c r="E15" s="386"/>
      <c r="F15" s="387"/>
      <c r="G15" s="40"/>
      <c r="H15" s="41"/>
      <c r="I15" s="45"/>
      <c r="J15" s="298"/>
      <c r="K15" s="298"/>
      <c r="L15" s="298"/>
      <c r="M15" s="298"/>
      <c r="N15" s="250"/>
    </row>
    <row r="16" spans="1:14" x14ac:dyDescent="0.25">
      <c r="A16" s="44" t="s">
        <v>604</v>
      </c>
      <c r="B16" s="46"/>
      <c r="C16" s="378" t="s">
        <v>605</v>
      </c>
      <c r="D16" s="379"/>
      <c r="E16" s="379"/>
      <c r="F16" s="380"/>
      <c r="G16" s="47" t="s">
        <v>27</v>
      </c>
      <c r="H16" s="50">
        <v>12.875</v>
      </c>
      <c r="I16" s="287"/>
      <c r="J16" s="43">
        <f>H16*I16</f>
        <v>0</v>
      </c>
      <c r="K16" s="43"/>
      <c r="L16" s="43"/>
      <c r="M16" s="43"/>
      <c r="N16" s="251">
        <f>SUM(J16:M16)</f>
        <v>0</v>
      </c>
    </row>
    <row r="17" spans="1:14" ht="11.45" customHeight="1" x14ac:dyDescent="0.2">
      <c r="A17" s="44" t="s">
        <v>606</v>
      </c>
      <c r="B17" s="39"/>
      <c r="C17" s="381" t="s">
        <v>15</v>
      </c>
      <c r="D17" s="382"/>
      <c r="E17" s="382"/>
      <c r="F17" s="383"/>
      <c r="G17" s="40"/>
      <c r="H17" s="41"/>
      <c r="I17" s="51"/>
      <c r="J17" s="43"/>
      <c r="K17" s="43"/>
      <c r="L17" s="43"/>
      <c r="M17" s="43"/>
      <c r="N17" s="251"/>
    </row>
    <row r="18" spans="1:14" ht="11.25" customHeight="1" x14ac:dyDescent="0.25">
      <c r="A18" s="44" t="s">
        <v>607</v>
      </c>
      <c r="B18" s="49"/>
      <c r="C18" s="378" t="s">
        <v>275</v>
      </c>
      <c r="D18" s="379"/>
      <c r="E18" s="379"/>
      <c r="F18" s="380"/>
      <c r="G18" s="47" t="s">
        <v>31</v>
      </c>
      <c r="H18" s="59">
        <v>0.33474999999999999</v>
      </c>
      <c r="I18" s="288"/>
      <c r="J18" s="43"/>
      <c r="K18" s="43">
        <f>H18*I18</f>
        <v>0</v>
      </c>
      <c r="L18" s="43"/>
      <c r="M18" s="43"/>
      <c r="N18" s="251">
        <f>SUM(J18:M18)</f>
        <v>0</v>
      </c>
    </row>
    <row r="19" spans="1:14" ht="12" customHeight="1" x14ac:dyDescent="0.2">
      <c r="A19" s="44" t="s">
        <v>608</v>
      </c>
      <c r="B19" s="39"/>
      <c r="C19" s="381" t="s">
        <v>16</v>
      </c>
      <c r="D19" s="382"/>
      <c r="E19" s="382"/>
      <c r="F19" s="383"/>
      <c r="G19" s="40"/>
      <c r="H19" s="41"/>
      <c r="I19" s="51"/>
      <c r="J19" s="43"/>
      <c r="K19" s="43"/>
      <c r="L19" s="43"/>
      <c r="M19" s="43"/>
      <c r="N19" s="251"/>
    </row>
    <row r="20" spans="1:14" ht="11.25" customHeight="1" x14ac:dyDescent="0.25">
      <c r="A20" s="44" t="s">
        <v>609</v>
      </c>
      <c r="B20" s="49"/>
      <c r="C20" s="378" t="s">
        <v>610</v>
      </c>
      <c r="D20" s="379"/>
      <c r="E20" s="379"/>
      <c r="F20" s="380"/>
      <c r="G20" s="47" t="s">
        <v>47</v>
      </c>
      <c r="H20" s="59">
        <v>4.0000000000000003E-5</v>
      </c>
      <c r="I20" s="287"/>
      <c r="J20" s="298"/>
      <c r="K20" s="298"/>
      <c r="L20" s="43">
        <f>H20*I20</f>
        <v>0</v>
      </c>
      <c r="M20" s="298"/>
      <c r="N20" s="251">
        <f>SUM(J20:M20)</f>
        <v>0</v>
      </c>
    </row>
    <row r="21" spans="1:14" ht="12" customHeight="1" x14ac:dyDescent="0.25">
      <c r="A21" s="44" t="s">
        <v>611</v>
      </c>
      <c r="B21" s="49"/>
      <c r="C21" s="378" t="s">
        <v>612</v>
      </c>
      <c r="D21" s="379"/>
      <c r="E21" s="379"/>
      <c r="F21" s="380"/>
      <c r="G21" s="47" t="s">
        <v>47</v>
      </c>
      <c r="H21" s="84">
        <v>3.1999999999999999E-6</v>
      </c>
      <c r="I21" s="287"/>
      <c r="J21" s="298"/>
      <c r="K21" s="298"/>
      <c r="L21" s="43">
        <f t="shared" ref="L21:L23" si="0">H21*I21</f>
        <v>0</v>
      </c>
      <c r="M21" s="298"/>
      <c r="N21" s="251">
        <f t="shared" ref="N21:N24" si="1">SUM(J21:M21)</f>
        <v>0</v>
      </c>
    </row>
    <row r="22" spans="1:14" x14ac:dyDescent="0.25">
      <c r="A22" s="44" t="s">
        <v>613</v>
      </c>
      <c r="B22" s="49"/>
      <c r="C22" s="378" t="s">
        <v>614</v>
      </c>
      <c r="D22" s="379"/>
      <c r="E22" s="379"/>
      <c r="F22" s="380"/>
      <c r="G22" s="47" t="s">
        <v>47</v>
      </c>
      <c r="H22" s="58">
        <v>3.1999999999999999E-5</v>
      </c>
      <c r="I22" s="287"/>
      <c r="J22" s="298"/>
      <c r="K22" s="298"/>
      <c r="L22" s="43">
        <f t="shared" si="0"/>
        <v>0</v>
      </c>
      <c r="M22" s="298"/>
      <c r="N22" s="251">
        <f t="shared" si="1"/>
        <v>0</v>
      </c>
    </row>
    <row r="23" spans="1:14" ht="12" customHeight="1" x14ac:dyDescent="0.25">
      <c r="A23" s="44" t="s">
        <v>615</v>
      </c>
      <c r="B23" s="49"/>
      <c r="C23" s="378" t="s">
        <v>616</v>
      </c>
      <c r="D23" s="379"/>
      <c r="E23" s="379"/>
      <c r="F23" s="380"/>
      <c r="G23" s="47" t="s">
        <v>35</v>
      </c>
      <c r="H23" s="50">
        <v>0.126</v>
      </c>
      <c r="I23" s="287"/>
      <c r="J23" s="298"/>
      <c r="K23" s="298"/>
      <c r="L23" s="43">
        <f t="shared" si="0"/>
        <v>0</v>
      </c>
      <c r="M23" s="298"/>
      <c r="N23" s="251">
        <f t="shared" si="1"/>
        <v>0</v>
      </c>
    </row>
    <row r="24" spans="1:14" ht="63.75" customHeight="1" x14ac:dyDescent="0.25">
      <c r="A24" s="54">
        <v>169</v>
      </c>
      <c r="B24" s="55"/>
      <c r="C24" s="366" t="s">
        <v>617</v>
      </c>
      <c r="D24" s="398"/>
      <c r="E24" s="398"/>
      <c r="F24" s="399"/>
      <c r="G24" s="56" t="s">
        <v>37</v>
      </c>
      <c r="H24" s="57">
        <v>2</v>
      </c>
      <c r="I24" s="289"/>
      <c r="J24" s="296"/>
      <c r="K24" s="296"/>
      <c r="L24" s="296"/>
      <c r="M24" s="43">
        <f>H24*I24</f>
        <v>0</v>
      </c>
      <c r="N24" s="252">
        <f t="shared" si="1"/>
        <v>0</v>
      </c>
    </row>
    <row r="25" spans="1:14" x14ac:dyDescent="0.25">
      <c r="A25" s="32">
        <v>170</v>
      </c>
      <c r="B25" s="33"/>
      <c r="C25" s="388" t="s">
        <v>618</v>
      </c>
      <c r="D25" s="389"/>
      <c r="E25" s="389"/>
      <c r="F25" s="390"/>
      <c r="G25" s="34" t="s">
        <v>22</v>
      </c>
      <c r="H25" s="35">
        <v>4</v>
      </c>
      <c r="I25" s="36"/>
      <c r="J25" s="296"/>
      <c r="K25" s="296"/>
      <c r="L25" s="296"/>
      <c r="M25" s="296"/>
      <c r="N25" s="247"/>
    </row>
    <row r="26" spans="1:14" ht="11.25" customHeight="1" x14ac:dyDescent="0.2">
      <c r="A26" s="38"/>
      <c r="B26" s="39"/>
      <c r="C26" s="385" t="s">
        <v>23</v>
      </c>
      <c r="D26" s="386"/>
      <c r="E26" s="386"/>
      <c r="F26" s="387"/>
      <c r="G26" s="40"/>
      <c r="H26" s="41"/>
      <c r="I26" s="42"/>
      <c r="J26" s="297"/>
      <c r="K26" s="297"/>
      <c r="L26" s="297"/>
      <c r="M26" s="297"/>
      <c r="N26" s="248"/>
    </row>
    <row r="27" spans="1:14" ht="12" customHeight="1" x14ac:dyDescent="0.2">
      <c r="A27" s="44" t="s">
        <v>619</v>
      </c>
      <c r="B27" s="39"/>
      <c r="C27" s="381" t="s">
        <v>14</v>
      </c>
      <c r="D27" s="382"/>
      <c r="E27" s="382"/>
      <c r="F27" s="383"/>
      <c r="G27" s="40"/>
      <c r="H27" s="41"/>
      <c r="I27" s="45"/>
      <c r="J27" s="298"/>
      <c r="K27" s="298"/>
      <c r="L27" s="298"/>
      <c r="M27" s="298"/>
      <c r="N27" s="249"/>
    </row>
    <row r="28" spans="1:14" ht="11.25" customHeight="1" x14ac:dyDescent="0.2">
      <c r="A28" s="38"/>
      <c r="B28" s="39"/>
      <c r="C28" s="385" t="s">
        <v>25</v>
      </c>
      <c r="D28" s="386"/>
      <c r="E28" s="386"/>
      <c r="F28" s="387"/>
      <c r="G28" s="40"/>
      <c r="H28" s="41"/>
      <c r="I28" s="45"/>
      <c r="J28" s="298"/>
      <c r="K28" s="298"/>
      <c r="L28" s="298"/>
      <c r="M28" s="298"/>
      <c r="N28" s="250"/>
    </row>
    <row r="29" spans="1:14" ht="29.25" customHeight="1" x14ac:dyDescent="0.25">
      <c r="A29" s="44" t="s">
        <v>620</v>
      </c>
      <c r="B29" s="46"/>
      <c r="C29" s="384" t="s">
        <v>909</v>
      </c>
      <c r="D29" s="376"/>
      <c r="E29" s="376"/>
      <c r="F29" s="377"/>
      <c r="G29" s="47" t="s">
        <v>27</v>
      </c>
      <c r="H29" s="48">
        <v>5.3044000000000002</v>
      </c>
      <c r="I29" s="287"/>
      <c r="J29" s="43">
        <f>H29*I29</f>
        <v>0</v>
      </c>
      <c r="K29" s="43"/>
      <c r="L29" s="43"/>
      <c r="M29" s="43"/>
      <c r="N29" s="251">
        <f>SUM(J29:M29)</f>
        <v>0</v>
      </c>
    </row>
    <row r="30" spans="1:14" ht="12" customHeight="1" x14ac:dyDescent="0.2">
      <c r="A30" s="44" t="s">
        <v>621</v>
      </c>
      <c r="B30" s="39"/>
      <c r="C30" s="381" t="s">
        <v>16</v>
      </c>
      <c r="D30" s="382"/>
      <c r="E30" s="382"/>
      <c r="F30" s="383"/>
      <c r="G30" s="40"/>
      <c r="H30" s="41"/>
      <c r="I30" s="51"/>
      <c r="J30" s="299"/>
      <c r="K30" s="299"/>
      <c r="L30" s="299"/>
      <c r="M30" s="299"/>
      <c r="N30" s="249"/>
    </row>
    <row r="31" spans="1:14" ht="11.25" customHeight="1" x14ac:dyDescent="0.25">
      <c r="A31" s="44" t="s">
        <v>622</v>
      </c>
      <c r="B31" s="49"/>
      <c r="C31" s="378" t="s">
        <v>320</v>
      </c>
      <c r="D31" s="379"/>
      <c r="E31" s="379"/>
      <c r="F31" s="380"/>
      <c r="G31" s="47" t="s">
        <v>47</v>
      </c>
      <c r="H31" s="59">
        <v>8.0000000000000007E-5</v>
      </c>
      <c r="I31" s="287"/>
      <c r="J31" s="298"/>
      <c r="K31" s="43"/>
      <c r="L31" s="43">
        <f>H31*I31</f>
        <v>0</v>
      </c>
      <c r="M31" s="43"/>
      <c r="N31" s="251">
        <f>SUM(J31:M31)</f>
        <v>0</v>
      </c>
    </row>
    <row r="32" spans="1:14" ht="12.75" customHeight="1" x14ac:dyDescent="0.25">
      <c r="A32" s="54">
        <v>171</v>
      </c>
      <c r="B32" s="55"/>
      <c r="C32" s="366" t="s">
        <v>623</v>
      </c>
      <c r="D32" s="367"/>
      <c r="E32" s="367"/>
      <c r="F32" s="368"/>
      <c r="G32" s="56" t="s">
        <v>37</v>
      </c>
      <c r="H32" s="57">
        <v>1</v>
      </c>
      <c r="I32" s="289"/>
      <c r="J32" s="296"/>
      <c r="K32" s="296"/>
      <c r="L32" s="296"/>
      <c r="M32" s="43">
        <f>H32*I32</f>
        <v>0</v>
      </c>
      <c r="N32" s="252">
        <f t="shared" ref="N32:N43" si="2">SUM(J32:M32)</f>
        <v>0</v>
      </c>
    </row>
    <row r="33" spans="1:14" ht="12.75" customHeight="1" x14ac:dyDescent="0.25">
      <c r="A33" s="54">
        <v>172</v>
      </c>
      <c r="B33" s="55"/>
      <c r="C33" s="366" t="s">
        <v>624</v>
      </c>
      <c r="D33" s="367"/>
      <c r="E33" s="367"/>
      <c r="F33" s="368"/>
      <c r="G33" s="56" t="s">
        <v>37</v>
      </c>
      <c r="H33" s="57">
        <v>1</v>
      </c>
      <c r="I33" s="289"/>
      <c r="J33" s="296"/>
      <c r="K33" s="296"/>
      <c r="L33" s="296"/>
      <c r="M33" s="43">
        <f t="shared" ref="M33:M43" si="3">H33*I33</f>
        <v>0</v>
      </c>
      <c r="N33" s="252">
        <f t="shared" si="2"/>
        <v>0</v>
      </c>
    </row>
    <row r="34" spans="1:14" ht="38.25" customHeight="1" x14ac:dyDescent="0.25">
      <c r="A34" s="54">
        <v>173</v>
      </c>
      <c r="B34" s="55"/>
      <c r="C34" s="366" t="s">
        <v>897</v>
      </c>
      <c r="D34" s="398"/>
      <c r="E34" s="398"/>
      <c r="F34" s="399"/>
      <c r="G34" s="56" t="s">
        <v>37</v>
      </c>
      <c r="H34" s="57">
        <v>2</v>
      </c>
      <c r="I34" s="289"/>
      <c r="J34" s="296"/>
      <c r="K34" s="296"/>
      <c r="L34" s="296"/>
      <c r="M34" s="43">
        <f t="shared" si="3"/>
        <v>0</v>
      </c>
      <c r="N34" s="252">
        <f t="shared" si="2"/>
        <v>0</v>
      </c>
    </row>
    <row r="35" spans="1:14" ht="12.75" customHeight="1" x14ac:dyDescent="0.25">
      <c r="A35" s="54">
        <v>174</v>
      </c>
      <c r="B35" s="55"/>
      <c r="C35" s="366" t="s">
        <v>625</v>
      </c>
      <c r="D35" s="367"/>
      <c r="E35" s="367"/>
      <c r="F35" s="368"/>
      <c r="G35" s="56" t="s">
        <v>37</v>
      </c>
      <c r="H35" s="57">
        <v>1</v>
      </c>
      <c r="I35" s="289"/>
      <c r="J35" s="296"/>
      <c r="K35" s="296"/>
      <c r="L35" s="296"/>
      <c r="M35" s="43">
        <f t="shared" si="3"/>
        <v>0</v>
      </c>
      <c r="N35" s="252">
        <f t="shared" si="2"/>
        <v>0</v>
      </c>
    </row>
    <row r="36" spans="1:14" ht="12.75" customHeight="1" x14ac:dyDescent="0.25">
      <c r="A36" s="54">
        <v>175</v>
      </c>
      <c r="B36" s="55"/>
      <c r="C36" s="366" t="s">
        <v>626</v>
      </c>
      <c r="D36" s="367"/>
      <c r="E36" s="367"/>
      <c r="F36" s="368"/>
      <c r="G36" s="56" t="s">
        <v>37</v>
      </c>
      <c r="H36" s="57">
        <v>2</v>
      </c>
      <c r="I36" s="289"/>
      <c r="J36" s="296"/>
      <c r="K36" s="296"/>
      <c r="L36" s="296"/>
      <c r="M36" s="43">
        <f t="shared" si="3"/>
        <v>0</v>
      </c>
      <c r="N36" s="252">
        <f t="shared" si="2"/>
        <v>0</v>
      </c>
    </row>
    <row r="37" spans="1:14" ht="26.1" customHeight="1" x14ac:dyDescent="0.25">
      <c r="A37" s="54">
        <v>176</v>
      </c>
      <c r="B37" s="55"/>
      <c r="C37" s="366" t="s">
        <v>1045</v>
      </c>
      <c r="D37" s="398"/>
      <c r="E37" s="398"/>
      <c r="F37" s="399"/>
      <c r="G37" s="56" t="s">
        <v>37</v>
      </c>
      <c r="H37" s="57">
        <v>2</v>
      </c>
      <c r="I37" s="289"/>
      <c r="J37" s="296"/>
      <c r="K37" s="296"/>
      <c r="L37" s="296"/>
      <c r="M37" s="43">
        <f t="shared" si="3"/>
        <v>0</v>
      </c>
      <c r="N37" s="252">
        <f t="shared" si="2"/>
        <v>0</v>
      </c>
    </row>
    <row r="38" spans="1:14" ht="12.75" customHeight="1" x14ac:dyDescent="0.25">
      <c r="A38" s="54">
        <v>177</v>
      </c>
      <c r="B38" s="55"/>
      <c r="C38" s="366" t="s">
        <v>627</v>
      </c>
      <c r="D38" s="367"/>
      <c r="E38" s="367"/>
      <c r="F38" s="368"/>
      <c r="G38" s="56" t="s">
        <v>37</v>
      </c>
      <c r="H38" s="57">
        <v>2</v>
      </c>
      <c r="I38" s="289"/>
      <c r="J38" s="296"/>
      <c r="K38" s="296"/>
      <c r="L38" s="296"/>
      <c r="M38" s="43">
        <f t="shared" si="3"/>
        <v>0</v>
      </c>
      <c r="N38" s="252">
        <f t="shared" si="2"/>
        <v>0</v>
      </c>
    </row>
    <row r="39" spans="1:14" ht="12.75" customHeight="1" x14ac:dyDescent="0.25">
      <c r="A39" s="54">
        <v>178</v>
      </c>
      <c r="B39" s="55"/>
      <c r="C39" s="366" t="s">
        <v>628</v>
      </c>
      <c r="D39" s="367"/>
      <c r="E39" s="367"/>
      <c r="F39" s="368"/>
      <c r="G39" s="56" t="s">
        <v>37</v>
      </c>
      <c r="H39" s="57">
        <v>1</v>
      </c>
      <c r="I39" s="289"/>
      <c r="J39" s="296"/>
      <c r="K39" s="296"/>
      <c r="L39" s="296"/>
      <c r="M39" s="43">
        <f t="shared" si="3"/>
        <v>0</v>
      </c>
      <c r="N39" s="252">
        <f t="shared" si="2"/>
        <v>0</v>
      </c>
    </row>
    <row r="40" spans="1:14" ht="12.75" customHeight="1" x14ac:dyDescent="0.25">
      <c r="A40" s="54">
        <v>179</v>
      </c>
      <c r="B40" s="55"/>
      <c r="C40" s="366" t="s">
        <v>629</v>
      </c>
      <c r="D40" s="367"/>
      <c r="E40" s="367"/>
      <c r="F40" s="368"/>
      <c r="G40" s="56" t="s">
        <v>37</v>
      </c>
      <c r="H40" s="57">
        <v>2</v>
      </c>
      <c r="I40" s="289"/>
      <c r="J40" s="296"/>
      <c r="K40" s="296"/>
      <c r="L40" s="296"/>
      <c r="M40" s="43">
        <f t="shared" si="3"/>
        <v>0</v>
      </c>
      <c r="N40" s="252">
        <f t="shared" si="2"/>
        <v>0</v>
      </c>
    </row>
    <row r="41" spans="1:14" ht="25.5" customHeight="1" x14ac:dyDescent="0.25">
      <c r="A41" s="54">
        <v>180</v>
      </c>
      <c r="B41" s="55"/>
      <c r="C41" s="366" t="s">
        <v>1046</v>
      </c>
      <c r="D41" s="398"/>
      <c r="E41" s="398"/>
      <c r="F41" s="399"/>
      <c r="G41" s="56" t="s">
        <v>37</v>
      </c>
      <c r="H41" s="57">
        <v>1</v>
      </c>
      <c r="I41" s="289"/>
      <c r="J41" s="296"/>
      <c r="K41" s="296"/>
      <c r="L41" s="296"/>
      <c r="M41" s="43">
        <f t="shared" si="3"/>
        <v>0</v>
      </c>
      <c r="N41" s="252">
        <f t="shared" si="2"/>
        <v>0</v>
      </c>
    </row>
    <row r="42" spans="1:14" ht="12.75" customHeight="1" x14ac:dyDescent="0.25">
      <c r="A42" s="54">
        <v>181</v>
      </c>
      <c r="B42" s="55"/>
      <c r="C42" s="366" t="s">
        <v>630</v>
      </c>
      <c r="D42" s="367"/>
      <c r="E42" s="367"/>
      <c r="F42" s="368"/>
      <c r="G42" s="56" t="s">
        <v>37</v>
      </c>
      <c r="H42" s="57">
        <v>1</v>
      </c>
      <c r="I42" s="289"/>
      <c r="J42" s="296"/>
      <c r="K42" s="296"/>
      <c r="L42" s="296"/>
      <c r="M42" s="43">
        <f t="shared" si="3"/>
        <v>0</v>
      </c>
      <c r="N42" s="252">
        <f t="shared" si="2"/>
        <v>0</v>
      </c>
    </row>
    <row r="43" spans="1:14" ht="26.25" customHeight="1" x14ac:dyDescent="0.25">
      <c r="A43" s="54">
        <v>182</v>
      </c>
      <c r="B43" s="55"/>
      <c r="C43" s="366" t="s">
        <v>631</v>
      </c>
      <c r="D43" s="367"/>
      <c r="E43" s="367"/>
      <c r="F43" s="368"/>
      <c r="G43" s="56" t="s">
        <v>37</v>
      </c>
      <c r="H43" s="57">
        <v>1</v>
      </c>
      <c r="I43" s="289"/>
      <c r="J43" s="296"/>
      <c r="K43" s="296"/>
      <c r="L43" s="296"/>
      <c r="M43" s="43">
        <f t="shared" si="3"/>
        <v>0</v>
      </c>
      <c r="N43" s="252">
        <f t="shared" si="2"/>
        <v>0</v>
      </c>
    </row>
    <row r="44" spans="1:14" ht="15" customHeight="1" x14ac:dyDescent="0.25">
      <c r="A44" s="32">
        <v>183</v>
      </c>
      <c r="B44" s="33"/>
      <c r="C44" s="388" t="s">
        <v>632</v>
      </c>
      <c r="D44" s="389"/>
      <c r="E44" s="389"/>
      <c r="F44" s="390"/>
      <c r="G44" s="34" t="s">
        <v>22</v>
      </c>
      <c r="H44" s="35">
        <v>7</v>
      </c>
      <c r="I44" s="36"/>
      <c r="J44" s="296"/>
      <c r="K44" s="296"/>
      <c r="L44" s="296"/>
      <c r="M44" s="296"/>
      <c r="N44" s="247"/>
    </row>
    <row r="45" spans="1:14" ht="11.25" customHeight="1" x14ac:dyDescent="0.2">
      <c r="A45" s="38"/>
      <c r="B45" s="39"/>
      <c r="C45" s="385" t="s">
        <v>23</v>
      </c>
      <c r="D45" s="386"/>
      <c r="E45" s="386"/>
      <c r="F45" s="387"/>
      <c r="G45" s="40"/>
      <c r="H45" s="41"/>
      <c r="I45" s="42"/>
      <c r="J45" s="297"/>
      <c r="K45" s="297"/>
      <c r="L45" s="297"/>
      <c r="M45" s="297"/>
      <c r="N45" s="248"/>
    </row>
    <row r="46" spans="1:14" ht="11.85" customHeight="1" x14ac:dyDescent="0.2">
      <c r="A46" s="44" t="s">
        <v>633</v>
      </c>
      <c r="B46" s="39"/>
      <c r="C46" s="381" t="s">
        <v>14</v>
      </c>
      <c r="D46" s="382"/>
      <c r="E46" s="382"/>
      <c r="F46" s="383"/>
      <c r="G46" s="40"/>
      <c r="H46" s="41"/>
      <c r="I46" s="45"/>
      <c r="J46" s="298"/>
      <c r="K46" s="298"/>
      <c r="L46" s="298"/>
      <c r="M46" s="298"/>
      <c r="N46" s="249"/>
    </row>
    <row r="47" spans="1:14" ht="11.25" customHeight="1" x14ac:dyDescent="0.2">
      <c r="A47" s="38"/>
      <c r="B47" s="39"/>
      <c r="C47" s="385" t="s">
        <v>25</v>
      </c>
      <c r="D47" s="386"/>
      <c r="E47" s="386"/>
      <c r="F47" s="387"/>
      <c r="G47" s="40"/>
      <c r="H47" s="41"/>
      <c r="I47" s="45"/>
      <c r="J47" s="298"/>
      <c r="K47" s="298"/>
      <c r="L47" s="298"/>
      <c r="M47" s="298"/>
      <c r="N47" s="250"/>
    </row>
    <row r="48" spans="1:14" ht="27.75" customHeight="1" x14ac:dyDescent="0.25">
      <c r="A48" s="44" t="s">
        <v>634</v>
      </c>
      <c r="B48" s="46"/>
      <c r="C48" s="378" t="s">
        <v>635</v>
      </c>
      <c r="D48" s="379"/>
      <c r="E48" s="379"/>
      <c r="F48" s="380"/>
      <c r="G48" s="47" t="s">
        <v>27</v>
      </c>
      <c r="H48" s="50">
        <v>18.024999999999999</v>
      </c>
      <c r="I48" s="287"/>
      <c r="J48" s="43">
        <f>H48*I48</f>
        <v>0</v>
      </c>
      <c r="K48" s="43"/>
      <c r="L48" s="43"/>
      <c r="M48" s="43"/>
      <c r="N48" s="251">
        <f>SUM(J48:M48)</f>
        <v>0</v>
      </c>
    </row>
    <row r="49" spans="1:14" ht="11.25" customHeight="1" x14ac:dyDescent="0.2">
      <c r="A49" s="44" t="s">
        <v>636</v>
      </c>
      <c r="B49" s="39"/>
      <c r="C49" s="381" t="s">
        <v>16</v>
      </c>
      <c r="D49" s="382"/>
      <c r="E49" s="382"/>
      <c r="F49" s="383"/>
      <c r="G49" s="40"/>
      <c r="H49" s="41"/>
      <c r="I49" s="51"/>
      <c r="J49" s="299"/>
      <c r="K49" s="299"/>
      <c r="L49" s="299"/>
      <c r="M49" s="299"/>
      <c r="N49" s="249"/>
    </row>
    <row r="50" spans="1:14" ht="12" customHeight="1" x14ac:dyDescent="0.25">
      <c r="A50" s="44" t="s">
        <v>637</v>
      </c>
      <c r="B50" s="49"/>
      <c r="C50" s="378" t="s">
        <v>638</v>
      </c>
      <c r="D50" s="379"/>
      <c r="E50" s="379"/>
      <c r="F50" s="380"/>
      <c r="G50" s="47" t="s">
        <v>47</v>
      </c>
      <c r="H50" s="59">
        <v>2.1000000000000001E-4</v>
      </c>
      <c r="I50" s="287"/>
      <c r="J50" s="298"/>
      <c r="K50" s="43"/>
      <c r="L50" s="43">
        <f>H50*I50</f>
        <v>0</v>
      </c>
      <c r="M50" s="43"/>
      <c r="N50" s="251">
        <f>SUM(J50:M50)</f>
        <v>0</v>
      </c>
    </row>
    <row r="51" spans="1:14" ht="11.25" customHeight="1" x14ac:dyDescent="0.25">
      <c r="A51" s="44" t="s">
        <v>639</v>
      </c>
      <c r="B51" s="49"/>
      <c r="C51" s="378" t="s">
        <v>640</v>
      </c>
      <c r="D51" s="379"/>
      <c r="E51" s="379"/>
      <c r="F51" s="380"/>
      <c r="G51" s="47" t="s">
        <v>35</v>
      </c>
      <c r="H51" s="53">
        <v>19.600000000000001</v>
      </c>
      <c r="I51" s="288"/>
      <c r="J51" s="300"/>
      <c r="K51" s="300"/>
      <c r="L51" s="43">
        <f t="shared" ref="L51:L53" si="4">H51*I51</f>
        <v>0</v>
      </c>
      <c r="M51" s="43"/>
      <c r="N51" s="251">
        <f t="shared" ref="N51:N56" si="5">SUM(J51:M51)</f>
        <v>0</v>
      </c>
    </row>
    <row r="52" spans="1:14" ht="12" customHeight="1" x14ac:dyDescent="0.25">
      <c r="A52" s="44" t="s">
        <v>641</v>
      </c>
      <c r="B52" s="49"/>
      <c r="C52" s="378" t="s">
        <v>642</v>
      </c>
      <c r="D52" s="379"/>
      <c r="E52" s="379"/>
      <c r="F52" s="380"/>
      <c r="G52" s="47" t="s">
        <v>47</v>
      </c>
      <c r="H52" s="50">
        <v>7.0000000000000001E-3</v>
      </c>
      <c r="I52" s="287"/>
      <c r="J52" s="298"/>
      <c r="K52" s="298"/>
      <c r="L52" s="43">
        <f t="shared" si="4"/>
        <v>0</v>
      </c>
      <c r="M52" s="43"/>
      <c r="N52" s="251">
        <f t="shared" si="5"/>
        <v>0</v>
      </c>
    </row>
    <row r="53" spans="1:14" ht="11.25" customHeight="1" x14ac:dyDescent="0.25">
      <c r="A53" s="44" t="s">
        <v>643</v>
      </c>
      <c r="B53" s="49"/>
      <c r="C53" s="378" t="s">
        <v>644</v>
      </c>
      <c r="D53" s="379"/>
      <c r="E53" s="379"/>
      <c r="F53" s="380"/>
      <c r="G53" s="47" t="s">
        <v>47</v>
      </c>
      <c r="H53" s="59">
        <v>7.6999999999999996E-4</v>
      </c>
      <c r="I53" s="287"/>
      <c r="J53" s="298"/>
      <c r="K53" s="298"/>
      <c r="L53" s="43">
        <f t="shared" si="4"/>
        <v>0</v>
      </c>
      <c r="M53" s="43"/>
      <c r="N53" s="251">
        <f t="shared" si="5"/>
        <v>0</v>
      </c>
    </row>
    <row r="54" spans="1:14" ht="40.5" customHeight="1" x14ac:dyDescent="0.25">
      <c r="A54" s="54">
        <v>184</v>
      </c>
      <c r="B54" s="55"/>
      <c r="C54" s="366" t="s">
        <v>645</v>
      </c>
      <c r="D54" s="398"/>
      <c r="E54" s="398"/>
      <c r="F54" s="399"/>
      <c r="G54" s="56" t="s">
        <v>37</v>
      </c>
      <c r="H54" s="57">
        <v>1</v>
      </c>
      <c r="I54" s="289"/>
      <c r="J54" s="296"/>
      <c r="K54" s="296"/>
      <c r="L54" s="296"/>
      <c r="M54" s="43">
        <f t="shared" ref="M54:M56" si="6">H54*I54</f>
        <v>0</v>
      </c>
      <c r="N54" s="252">
        <f t="shared" si="5"/>
        <v>0</v>
      </c>
    </row>
    <row r="55" spans="1:14" ht="12.75" customHeight="1" x14ac:dyDescent="0.25">
      <c r="A55" s="54">
        <v>185</v>
      </c>
      <c r="B55" s="55"/>
      <c r="C55" s="366" t="s">
        <v>646</v>
      </c>
      <c r="D55" s="367"/>
      <c r="E55" s="367"/>
      <c r="F55" s="368"/>
      <c r="G55" s="56" t="s">
        <v>37</v>
      </c>
      <c r="H55" s="57">
        <v>2</v>
      </c>
      <c r="I55" s="289"/>
      <c r="J55" s="296"/>
      <c r="K55" s="296"/>
      <c r="L55" s="296"/>
      <c r="M55" s="43">
        <f t="shared" si="6"/>
        <v>0</v>
      </c>
      <c r="N55" s="252">
        <f t="shared" si="5"/>
        <v>0</v>
      </c>
    </row>
    <row r="56" spans="1:14" ht="12.75" customHeight="1" x14ac:dyDescent="0.25">
      <c r="A56" s="54">
        <v>186</v>
      </c>
      <c r="B56" s="55"/>
      <c r="C56" s="366" t="s">
        <v>647</v>
      </c>
      <c r="D56" s="367"/>
      <c r="E56" s="367"/>
      <c r="F56" s="368"/>
      <c r="G56" s="56" t="s">
        <v>37</v>
      </c>
      <c r="H56" s="57">
        <v>4</v>
      </c>
      <c r="I56" s="289"/>
      <c r="J56" s="296"/>
      <c r="K56" s="296"/>
      <c r="L56" s="296"/>
      <c r="M56" s="43">
        <f t="shared" si="6"/>
        <v>0</v>
      </c>
      <c r="N56" s="252">
        <f t="shared" si="5"/>
        <v>0</v>
      </c>
    </row>
    <row r="57" spans="1:14" x14ac:dyDescent="0.25">
      <c r="A57" s="32">
        <v>187</v>
      </c>
      <c r="B57" s="33"/>
      <c r="C57" s="388" t="s">
        <v>618</v>
      </c>
      <c r="D57" s="389"/>
      <c r="E57" s="389"/>
      <c r="F57" s="390"/>
      <c r="G57" s="34" t="s">
        <v>22</v>
      </c>
      <c r="H57" s="35">
        <v>232</v>
      </c>
      <c r="I57" s="36"/>
      <c r="J57" s="296"/>
      <c r="K57" s="296"/>
      <c r="L57" s="296"/>
      <c r="M57" s="296"/>
      <c r="N57" s="247"/>
    </row>
    <row r="58" spans="1:14" ht="11.25" customHeight="1" x14ac:dyDescent="0.2">
      <c r="A58" s="38"/>
      <c r="B58" s="39"/>
      <c r="C58" s="385" t="s">
        <v>23</v>
      </c>
      <c r="D58" s="386"/>
      <c r="E58" s="386"/>
      <c r="F58" s="387"/>
      <c r="G58" s="40"/>
      <c r="H58" s="41"/>
      <c r="I58" s="42"/>
      <c r="J58" s="297"/>
      <c r="K58" s="297"/>
      <c r="L58" s="297"/>
      <c r="M58" s="297"/>
      <c r="N58" s="248"/>
    </row>
    <row r="59" spans="1:14" ht="12" customHeight="1" x14ac:dyDescent="0.2">
      <c r="A59" s="44" t="s">
        <v>648</v>
      </c>
      <c r="B59" s="39"/>
      <c r="C59" s="381" t="s">
        <v>14</v>
      </c>
      <c r="D59" s="382"/>
      <c r="E59" s="382"/>
      <c r="F59" s="383"/>
      <c r="G59" s="40"/>
      <c r="H59" s="41"/>
      <c r="I59" s="45"/>
      <c r="J59" s="298"/>
      <c r="K59" s="298"/>
      <c r="L59" s="298"/>
      <c r="M59" s="298"/>
      <c r="N59" s="249"/>
    </row>
    <row r="60" spans="1:14" ht="11.25" customHeight="1" x14ac:dyDescent="0.2">
      <c r="A60" s="38"/>
      <c r="B60" s="39"/>
      <c r="C60" s="385" t="s">
        <v>25</v>
      </c>
      <c r="D60" s="386"/>
      <c r="E60" s="386"/>
      <c r="F60" s="387"/>
      <c r="G60" s="40"/>
      <c r="H60" s="41"/>
      <c r="I60" s="45"/>
      <c r="J60" s="298"/>
      <c r="K60" s="298"/>
      <c r="L60" s="298"/>
      <c r="M60" s="298"/>
      <c r="N60" s="250"/>
    </row>
    <row r="61" spans="1:14" ht="30.75" customHeight="1" x14ac:dyDescent="0.25">
      <c r="A61" s="44" t="s">
        <v>649</v>
      </c>
      <c r="B61" s="46"/>
      <c r="C61" s="384" t="s">
        <v>909</v>
      </c>
      <c r="D61" s="376"/>
      <c r="E61" s="376"/>
      <c r="F61" s="377"/>
      <c r="G61" s="47" t="s">
        <v>27</v>
      </c>
      <c r="H61" s="48">
        <v>307.65519999999998</v>
      </c>
      <c r="I61" s="287"/>
      <c r="J61" s="43">
        <f>H61*I61</f>
        <v>0</v>
      </c>
      <c r="K61" s="43"/>
      <c r="L61" s="43"/>
      <c r="M61" s="43"/>
      <c r="N61" s="251">
        <f>SUM(J61:M61)</f>
        <v>0</v>
      </c>
    </row>
    <row r="62" spans="1:14" ht="11.25" customHeight="1" x14ac:dyDescent="0.2">
      <c r="A62" s="44" t="s">
        <v>650</v>
      </c>
      <c r="B62" s="39"/>
      <c r="C62" s="381" t="s">
        <v>16</v>
      </c>
      <c r="D62" s="382"/>
      <c r="E62" s="382"/>
      <c r="F62" s="383"/>
      <c r="G62" s="40"/>
      <c r="H62" s="41"/>
      <c r="I62" s="51"/>
      <c r="J62" s="299"/>
      <c r="K62" s="299"/>
      <c r="L62" s="299"/>
      <c r="M62" s="299"/>
      <c r="N62" s="249"/>
    </row>
    <row r="63" spans="1:14" ht="11.25" customHeight="1" x14ac:dyDescent="0.25">
      <c r="A63" s="44" t="s">
        <v>651</v>
      </c>
      <c r="B63" s="49"/>
      <c r="C63" s="378" t="s">
        <v>320</v>
      </c>
      <c r="D63" s="379"/>
      <c r="E63" s="379"/>
      <c r="F63" s="380"/>
      <c r="G63" s="47" t="s">
        <v>47</v>
      </c>
      <c r="H63" s="59">
        <v>4.64E-3</v>
      </c>
      <c r="I63" s="287"/>
      <c r="J63" s="298"/>
      <c r="K63" s="43"/>
      <c r="L63" s="43">
        <f>H63*I63</f>
        <v>0</v>
      </c>
      <c r="M63" s="43"/>
      <c r="N63" s="251">
        <f>SUM(J63:M63)</f>
        <v>0</v>
      </c>
    </row>
    <row r="64" spans="1:14" ht="12.75" customHeight="1" x14ac:dyDescent="0.25">
      <c r="A64" s="54">
        <v>188</v>
      </c>
      <c r="B64" s="55"/>
      <c r="C64" s="366" t="s">
        <v>652</v>
      </c>
      <c r="D64" s="367"/>
      <c r="E64" s="367"/>
      <c r="F64" s="368"/>
      <c r="G64" s="56" t="s">
        <v>37</v>
      </c>
      <c r="H64" s="57">
        <v>7</v>
      </c>
      <c r="I64" s="289"/>
      <c r="J64" s="296"/>
      <c r="K64" s="296"/>
      <c r="L64" s="296"/>
      <c r="M64" s="43">
        <f t="shared" ref="M64:M98" si="7">H64*I64</f>
        <v>0</v>
      </c>
      <c r="N64" s="252">
        <f t="shared" ref="N64:N98" si="8">SUM(J64:M64)</f>
        <v>0</v>
      </c>
    </row>
    <row r="65" spans="1:14" ht="12.75" customHeight="1" x14ac:dyDescent="0.25">
      <c r="A65" s="54">
        <v>189</v>
      </c>
      <c r="B65" s="55"/>
      <c r="C65" s="366" t="s">
        <v>653</v>
      </c>
      <c r="D65" s="367"/>
      <c r="E65" s="367"/>
      <c r="F65" s="368"/>
      <c r="G65" s="56" t="s">
        <v>37</v>
      </c>
      <c r="H65" s="57">
        <v>2</v>
      </c>
      <c r="I65" s="289"/>
      <c r="J65" s="296"/>
      <c r="K65" s="296"/>
      <c r="L65" s="296"/>
      <c r="M65" s="43">
        <f t="shared" si="7"/>
        <v>0</v>
      </c>
      <c r="N65" s="252">
        <f t="shared" si="8"/>
        <v>0</v>
      </c>
    </row>
    <row r="66" spans="1:14" ht="12.75" customHeight="1" x14ac:dyDescent="0.25">
      <c r="A66" s="54">
        <v>190</v>
      </c>
      <c r="B66" s="55"/>
      <c r="C66" s="366" t="s">
        <v>654</v>
      </c>
      <c r="D66" s="367"/>
      <c r="E66" s="367"/>
      <c r="F66" s="368"/>
      <c r="G66" s="56" t="s">
        <v>37</v>
      </c>
      <c r="H66" s="57">
        <v>4</v>
      </c>
      <c r="I66" s="289"/>
      <c r="J66" s="296"/>
      <c r="K66" s="296"/>
      <c r="L66" s="296"/>
      <c r="M66" s="43">
        <f t="shared" si="7"/>
        <v>0</v>
      </c>
      <c r="N66" s="252">
        <f t="shared" si="8"/>
        <v>0</v>
      </c>
    </row>
    <row r="67" spans="1:14" ht="25.5" customHeight="1" x14ac:dyDescent="0.25">
      <c r="A67" s="54">
        <v>191</v>
      </c>
      <c r="B67" s="55"/>
      <c r="C67" s="397" t="s">
        <v>655</v>
      </c>
      <c r="D67" s="398"/>
      <c r="E67" s="398"/>
      <c r="F67" s="399"/>
      <c r="G67" s="56" t="s">
        <v>37</v>
      </c>
      <c r="H67" s="57">
        <v>50</v>
      </c>
      <c r="I67" s="289"/>
      <c r="J67" s="296"/>
      <c r="K67" s="296"/>
      <c r="L67" s="296"/>
      <c r="M67" s="43">
        <f t="shared" si="7"/>
        <v>0</v>
      </c>
      <c r="N67" s="252">
        <f t="shared" si="8"/>
        <v>0</v>
      </c>
    </row>
    <row r="68" spans="1:14" ht="25.5" customHeight="1" x14ac:dyDescent="0.25">
      <c r="A68" s="54">
        <v>192</v>
      </c>
      <c r="B68" s="55"/>
      <c r="C68" s="397" t="s">
        <v>655</v>
      </c>
      <c r="D68" s="398"/>
      <c r="E68" s="398"/>
      <c r="F68" s="399"/>
      <c r="G68" s="56" t="s">
        <v>37</v>
      </c>
      <c r="H68" s="57">
        <v>50</v>
      </c>
      <c r="I68" s="289"/>
      <c r="J68" s="296"/>
      <c r="K68" s="296"/>
      <c r="L68" s="296"/>
      <c r="M68" s="43">
        <f t="shared" si="7"/>
        <v>0</v>
      </c>
      <c r="N68" s="252">
        <f t="shared" si="8"/>
        <v>0</v>
      </c>
    </row>
    <row r="69" spans="1:14" ht="25.5" customHeight="1" x14ac:dyDescent="0.25">
      <c r="A69" s="54">
        <v>193</v>
      </c>
      <c r="B69" s="55"/>
      <c r="C69" s="397" t="s">
        <v>656</v>
      </c>
      <c r="D69" s="398"/>
      <c r="E69" s="398"/>
      <c r="F69" s="399"/>
      <c r="G69" s="56" t="s">
        <v>37</v>
      </c>
      <c r="H69" s="57">
        <v>32</v>
      </c>
      <c r="I69" s="291"/>
      <c r="J69" s="301"/>
      <c r="K69" s="301"/>
      <c r="L69" s="301"/>
      <c r="M69" s="43">
        <f t="shared" si="7"/>
        <v>0</v>
      </c>
      <c r="N69" s="252">
        <f t="shared" si="8"/>
        <v>0</v>
      </c>
    </row>
    <row r="70" spans="1:14" ht="23.1" customHeight="1" x14ac:dyDescent="0.25">
      <c r="A70" s="54">
        <v>194</v>
      </c>
      <c r="B70" s="55"/>
      <c r="C70" s="366" t="s">
        <v>657</v>
      </c>
      <c r="D70" s="367"/>
      <c r="E70" s="367"/>
      <c r="F70" s="368"/>
      <c r="G70" s="56" t="s">
        <v>37</v>
      </c>
      <c r="H70" s="57">
        <v>32</v>
      </c>
      <c r="I70" s="291"/>
      <c r="J70" s="301"/>
      <c r="K70" s="301"/>
      <c r="L70" s="301"/>
      <c r="M70" s="43">
        <f t="shared" si="7"/>
        <v>0</v>
      </c>
      <c r="N70" s="252">
        <f t="shared" si="8"/>
        <v>0</v>
      </c>
    </row>
    <row r="71" spans="1:14" ht="23.1" customHeight="1" x14ac:dyDescent="0.25">
      <c r="A71" s="54">
        <v>195</v>
      </c>
      <c r="B71" s="55"/>
      <c r="C71" s="366" t="s">
        <v>657</v>
      </c>
      <c r="D71" s="367"/>
      <c r="E71" s="367"/>
      <c r="F71" s="368"/>
      <c r="G71" s="56" t="s">
        <v>37</v>
      </c>
      <c r="H71" s="57">
        <v>32</v>
      </c>
      <c r="I71" s="291"/>
      <c r="J71" s="301"/>
      <c r="K71" s="301"/>
      <c r="L71" s="301"/>
      <c r="M71" s="43">
        <f t="shared" si="7"/>
        <v>0</v>
      </c>
      <c r="N71" s="252">
        <f t="shared" si="8"/>
        <v>0</v>
      </c>
    </row>
    <row r="72" spans="1:14" ht="23.1" customHeight="1" x14ac:dyDescent="0.25">
      <c r="A72" s="54">
        <v>196</v>
      </c>
      <c r="B72" s="55"/>
      <c r="C72" s="366" t="s">
        <v>657</v>
      </c>
      <c r="D72" s="367"/>
      <c r="E72" s="367"/>
      <c r="F72" s="368"/>
      <c r="G72" s="56" t="s">
        <v>37</v>
      </c>
      <c r="H72" s="57">
        <v>16</v>
      </c>
      <c r="I72" s="291"/>
      <c r="J72" s="301"/>
      <c r="K72" s="301"/>
      <c r="L72" s="301"/>
      <c r="M72" s="43">
        <f t="shared" si="7"/>
        <v>0</v>
      </c>
      <c r="N72" s="252">
        <f t="shared" si="8"/>
        <v>0</v>
      </c>
    </row>
    <row r="73" spans="1:14" ht="23.1" customHeight="1" x14ac:dyDescent="0.25">
      <c r="A73" s="54">
        <v>197</v>
      </c>
      <c r="B73" s="55"/>
      <c r="C73" s="366" t="s">
        <v>657</v>
      </c>
      <c r="D73" s="367"/>
      <c r="E73" s="367"/>
      <c r="F73" s="368"/>
      <c r="G73" s="56" t="s">
        <v>37</v>
      </c>
      <c r="H73" s="57">
        <v>16</v>
      </c>
      <c r="I73" s="291"/>
      <c r="J73" s="301"/>
      <c r="K73" s="301"/>
      <c r="L73" s="301"/>
      <c r="M73" s="43">
        <f t="shared" si="7"/>
        <v>0</v>
      </c>
      <c r="N73" s="252">
        <f t="shared" si="8"/>
        <v>0</v>
      </c>
    </row>
    <row r="74" spans="1:14" ht="25.5" customHeight="1" x14ac:dyDescent="0.25">
      <c r="A74" s="54">
        <v>198</v>
      </c>
      <c r="B74" s="55"/>
      <c r="C74" s="397" t="s">
        <v>656</v>
      </c>
      <c r="D74" s="398"/>
      <c r="E74" s="398"/>
      <c r="F74" s="399"/>
      <c r="G74" s="56" t="s">
        <v>37</v>
      </c>
      <c r="H74" s="57">
        <v>48</v>
      </c>
      <c r="I74" s="291"/>
      <c r="J74" s="301"/>
      <c r="K74" s="301"/>
      <c r="L74" s="301"/>
      <c r="M74" s="43">
        <f t="shared" si="7"/>
        <v>0</v>
      </c>
      <c r="N74" s="252">
        <f t="shared" si="8"/>
        <v>0</v>
      </c>
    </row>
    <row r="75" spans="1:14" ht="25.5" customHeight="1" x14ac:dyDescent="0.25">
      <c r="A75" s="69">
        <v>199</v>
      </c>
      <c r="B75" s="83"/>
      <c r="C75" s="400" t="s">
        <v>658</v>
      </c>
      <c r="D75" s="401"/>
      <c r="E75" s="401"/>
      <c r="F75" s="402"/>
      <c r="G75" s="71" t="s">
        <v>37</v>
      </c>
      <c r="H75" s="72">
        <v>144</v>
      </c>
      <c r="I75" s="290"/>
      <c r="J75" s="302"/>
      <c r="K75" s="302"/>
      <c r="L75" s="302"/>
      <c r="M75" s="43">
        <f t="shared" si="7"/>
        <v>0</v>
      </c>
      <c r="N75" s="252">
        <f t="shared" si="8"/>
        <v>0</v>
      </c>
    </row>
    <row r="76" spans="1:14" ht="12.75" customHeight="1" x14ac:dyDescent="0.25">
      <c r="A76" s="54">
        <v>200</v>
      </c>
      <c r="B76" s="55"/>
      <c r="C76" s="366" t="s">
        <v>659</v>
      </c>
      <c r="D76" s="367"/>
      <c r="E76" s="367"/>
      <c r="F76" s="368"/>
      <c r="G76" s="56" t="s">
        <v>37</v>
      </c>
      <c r="H76" s="57">
        <v>8</v>
      </c>
      <c r="I76" s="289"/>
      <c r="J76" s="296"/>
      <c r="K76" s="296"/>
      <c r="L76" s="296"/>
      <c r="M76" s="43">
        <f t="shared" si="7"/>
        <v>0</v>
      </c>
      <c r="N76" s="252">
        <f t="shared" si="8"/>
        <v>0</v>
      </c>
    </row>
    <row r="77" spans="1:14" x14ac:dyDescent="0.25">
      <c r="A77" s="54">
        <v>201</v>
      </c>
      <c r="B77" s="55"/>
      <c r="C77" s="366" t="s">
        <v>660</v>
      </c>
      <c r="D77" s="367"/>
      <c r="E77" s="367"/>
      <c r="F77" s="368"/>
      <c r="G77" s="56" t="s">
        <v>37</v>
      </c>
      <c r="H77" s="57">
        <v>8</v>
      </c>
      <c r="I77" s="289"/>
      <c r="J77" s="296"/>
      <c r="K77" s="296"/>
      <c r="L77" s="296"/>
      <c r="M77" s="43">
        <f t="shared" si="7"/>
        <v>0</v>
      </c>
      <c r="N77" s="252">
        <f t="shared" si="8"/>
        <v>0</v>
      </c>
    </row>
    <row r="78" spans="1:14" ht="26.25" customHeight="1" x14ac:dyDescent="0.25">
      <c r="A78" s="54">
        <v>202</v>
      </c>
      <c r="B78" s="55"/>
      <c r="C78" s="366" t="s">
        <v>661</v>
      </c>
      <c r="D78" s="367"/>
      <c r="E78" s="367"/>
      <c r="F78" s="368"/>
      <c r="G78" s="56" t="s">
        <v>37</v>
      </c>
      <c r="H78" s="57">
        <v>10</v>
      </c>
      <c r="I78" s="289"/>
      <c r="J78" s="296"/>
      <c r="K78" s="296"/>
      <c r="L78" s="296"/>
      <c r="M78" s="43">
        <f t="shared" si="7"/>
        <v>0</v>
      </c>
      <c r="N78" s="252">
        <f t="shared" si="8"/>
        <v>0</v>
      </c>
    </row>
    <row r="79" spans="1:14" ht="12.75" customHeight="1" x14ac:dyDescent="0.25">
      <c r="A79" s="54">
        <v>203</v>
      </c>
      <c r="B79" s="55"/>
      <c r="C79" s="366" t="s">
        <v>662</v>
      </c>
      <c r="D79" s="367"/>
      <c r="E79" s="367"/>
      <c r="F79" s="368"/>
      <c r="G79" s="56" t="s">
        <v>37</v>
      </c>
      <c r="H79" s="57">
        <v>1</v>
      </c>
      <c r="I79" s="289"/>
      <c r="J79" s="296"/>
      <c r="K79" s="296"/>
      <c r="L79" s="296"/>
      <c r="M79" s="43">
        <f t="shared" si="7"/>
        <v>0</v>
      </c>
      <c r="N79" s="252">
        <f t="shared" si="8"/>
        <v>0</v>
      </c>
    </row>
    <row r="80" spans="1:14" ht="12.75" customHeight="1" x14ac:dyDescent="0.25">
      <c r="A80" s="54">
        <v>204</v>
      </c>
      <c r="B80" s="55"/>
      <c r="C80" s="366" t="s">
        <v>663</v>
      </c>
      <c r="D80" s="367"/>
      <c r="E80" s="367"/>
      <c r="F80" s="368"/>
      <c r="G80" s="56" t="s">
        <v>37</v>
      </c>
      <c r="H80" s="57">
        <v>2</v>
      </c>
      <c r="I80" s="289"/>
      <c r="J80" s="296"/>
      <c r="K80" s="296"/>
      <c r="L80" s="296"/>
      <c r="M80" s="43">
        <f t="shared" si="7"/>
        <v>0</v>
      </c>
      <c r="N80" s="252">
        <f t="shared" si="8"/>
        <v>0</v>
      </c>
    </row>
    <row r="81" spans="1:14" ht="12.75" customHeight="1" x14ac:dyDescent="0.25">
      <c r="A81" s="54">
        <v>205</v>
      </c>
      <c r="B81" s="55"/>
      <c r="C81" s="366" t="s">
        <v>664</v>
      </c>
      <c r="D81" s="367"/>
      <c r="E81" s="367"/>
      <c r="F81" s="368"/>
      <c r="G81" s="56" t="s">
        <v>37</v>
      </c>
      <c r="H81" s="57">
        <v>2</v>
      </c>
      <c r="I81" s="289"/>
      <c r="J81" s="296"/>
      <c r="K81" s="296"/>
      <c r="L81" s="296"/>
      <c r="M81" s="43">
        <f t="shared" si="7"/>
        <v>0</v>
      </c>
      <c r="N81" s="252">
        <f t="shared" si="8"/>
        <v>0</v>
      </c>
    </row>
    <row r="82" spans="1:14" ht="12.75" customHeight="1" x14ac:dyDescent="0.25">
      <c r="A82" s="54">
        <v>206</v>
      </c>
      <c r="B82" s="55"/>
      <c r="C82" s="366" t="s">
        <v>665</v>
      </c>
      <c r="D82" s="367"/>
      <c r="E82" s="367"/>
      <c r="F82" s="368"/>
      <c r="G82" s="56" t="s">
        <v>37</v>
      </c>
      <c r="H82" s="57">
        <v>2</v>
      </c>
      <c r="I82" s="289"/>
      <c r="J82" s="296"/>
      <c r="K82" s="296"/>
      <c r="L82" s="296"/>
      <c r="M82" s="43">
        <f t="shared" si="7"/>
        <v>0</v>
      </c>
      <c r="N82" s="252">
        <f t="shared" si="8"/>
        <v>0</v>
      </c>
    </row>
    <row r="83" spans="1:14" ht="12.75" customHeight="1" x14ac:dyDescent="0.25">
      <c r="A83" s="54">
        <v>207</v>
      </c>
      <c r="B83" s="55"/>
      <c r="C83" s="366" t="s">
        <v>666</v>
      </c>
      <c r="D83" s="367"/>
      <c r="E83" s="367"/>
      <c r="F83" s="368"/>
      <c r="G83" s="56" t="s">
        <v>37</v>
      </c>
      <c r="H83" s="57">
        <v>2</v>
      </c>
      <c r="I83" s="289"/>
      <c r="J83" s="296"/>
      <c r="K83" s="296"/>
      <c r="L83" s="296"/>
      <c r="M83" s="43">
        <f t="shared" si="7"/>
        <v>0</v>
      </c>
      <c r="N83" s="252">
        <f t="shared" si="8"/>
        <v>0</v>
      </c>
    </row>
    <row r="84" spans="1:14" ht="12.75" customHeight="1" x14ac:dyDescent="0.25">
      <c r="A84" s="54">
        <v>208</v>
      </c>
      <c r="B84" s="55"/>
      <c r="C84" s="366" t="s">
        <v>667</v>
      </c>
      <c r="D84" s="367"/>
      <c r="E84" s="367"/>
      <c r="F84" s="368"/>
      <c r="G84" s="56" t="s">
        <v>37</v>
      </c>
      <c r="H84" s="57">
        <v>2</v>
      </c>
      <c r="I84" s="289"/>
      <c r="J84" s="296"/>
      <c r="K84" s="296"/>
      <c r="L84" s="296"/>
      <c r="M84" s="43">
        <f t="shared" si="7"/>
        <v>0</v>
      </c>
      <c r="N84" s="252">
        <f t="shared" si="8"/>
        <v>0</v>
      </c>
    </row>
    <row r="85" spans="1:14" ht="25.5" customHeight="1" x14ac:dyDescent="0.25">
      <c r="A85" s="54">
        <v>209</v>
      </c>
      <c r="B85" s="55"/>
      <c r="C85" s="397" t="s">
        <v>668</v>
      </c>
      <c r="D85" s="398"/>
      <c r="E85" s="398"/>
      <c r="F85" s="399"/>
      <c r="G85" s="56" t="s">
        <v>37</v>
      </c>
      <c r="H85" s="57">
        <v>2</v>
      </c>
      <c r="I85" s="289"/>
      <c r="J85" s="296"/>
      <c r="K85" s="296"/>
      <c r="L85" s="296"/>
      <c r="M85" s="43">
        <f t="shared" si="7"/>
        <v>0</v>
      </c>
      <c r="N85" s="252">
        <f t="shared" si="8"/>
        <v>0</v>
      </c>
    </row>
    <row r="86" spans="1:14" ht="12.75" customHeight="1" x14ac:dyDescent="0.25">
      <c r="A86" s="54">
        <v>210</v>
      </c>
      <c r="B86" s="55"/>
      <c r="C86" s="366" t="s">
        <v>669</v>
      </c>
      <c r="D86" s="367"/>
      <c r="E86" s="367"/>
      <c r="F86" s="368"/>
      <c r="G86" s="56" t="s">
        <v>37</v>
      </c>
      <c r="H86" s="57">
        <v>2</v>
      </c>
      <c r="I86" s="289"/>
      <c r="J86" s="296"/>
      <c r="K86" s="296"/>
      <c r="L86" s="296"/>
      <c r="M86" s="43">
        <f t="shared" si="7"/>
        <v>0</v>
      </c>
      <c r="N86" s="252">
        <f t="shared" si="8"/>
        <v>0</v>
      </c>
    </row>
    <row r="87" spans="1:14" ht="12.75" customHeight="1" x14ac:dyDescent="0.25">
      <c r="A87" s="54">
        <v>211</v>
      </c>
      <c r="B87" s="55"/>
      <c r="C87" s="366" t="s">
        <v>670</v>
      </c>
      <c r="D87" s="367"/>
      <c r="E87" s="367"/>
      <c r="F87" s="368"/>
      <c r="G87" s="56" t="s">
        <v>37</v>
      </c>
      <c r="H87" s="57">
        <v>2</v>
      </c>
      <c r="I87" s="289"/>
      <c r="J87" s="296"/>
      <c r="K87" s="296"/>
      <c r="L87" s="296"/>
      <c r="M87" s="43">
        <f t="shared" si="7"/>
        <v>0</v>
      </c>
      <c r="N87" s="252">
        <f t="shared" si="8"/>
        <v>0</v>
      </c>
    </row>
    <row r="88" spans="1:14" ht="12.75" customHeight="1" x14ac:dyDescent="0.25">
      <c r="A88" s="54">
        <v>212</v>
      </c>
      <c r="B88" s="55"/>
      <c r="C88" s="366" t="s">
        <v>671</v>
      </c>
      <c r="D88" s="367"/>
      <c r="E88" s="367"/>
      <c r="F88" s="368"/>
      <c r="G88" s="56" t="s">
        <v>37</v>
      </c>
      <c r="H88" s="57">
        <v>2</v>
      </c>
      <c r="I88" s="289"/>
      <c r="J88" s="296"/>
      <c r="K88" s="296"/>
      <c r="L88" s="296"/>
      <c r="M88" s="43">
        <f t="shared" si="7"/>
        <v>0</v>
      </c>
      <c r="N88" s="252">
        <f t="shared" si="8"/>
        <v>0</v>
      </c>
    </row>
    <row r="89" spans="1:14" ht="12.75" customHeight="1" x14ac:dyDescent="0.25">
      <c r="A89" s="54">
        <v>213</v>
      </c>
      <c r="B89" s="55"/>
      <c r="C89" s="366" t="s">
        <v>672</v>
      </c>
      <c r="D89" s="367"/>
      <c r="E89" s="367"/>
      <c r="F89" s="368"/>
      <c r="G89" s="56" t="s">
        <v>37</v>
      </c>
      <c r="H89" s="57">
        <v>2</v>
      </c>
      <c r="I89" s="289"/>
      <c r="J89" s="296"/>
      <c r="K89" s="296"/>
      <c r="L89" s="296"/>
      <c r="M89" s="43">
        <f t="shared" si="7"/>
        <v>0</v>
      </c>
      <c r="N89" s="252">
        <f t="shared" si="8"/>
        <v>0</v>
      </c>
    </row>
    <row r="90" spans="1:14" ht="12.75" customHeight="1" x14ac:dyDescent="0.25">
      <c r="A90" s="54">
        <v>214</v>
      </c>
      <c r="B90" s="55"/>
      <c r="C90" s="366" t="s">
        <v>673</v>
      </c>
      <c r="D90" s="367"/>
      <c r="E90" s="367"/>
      <c r="F90" s="368"/>
      <c r="G90" s="56" t="s">
        <v>37</v>
      </c>
      <c r="H90" s="57">
        <v>6</v>
      </c>
      <c r="I90" s="289"/>
      <c r="J90" s="296"/>
      <c r="K90" s="296"/>
      <c r="L90" s="296"/>
      <c r="M90" s="43">
        <f t="shared" si="7"/>
        <v>0</v>
      </c>
      <c r="N90" s="252">
        <f t="shared" si="8"/>
        <v>0</v>
      </c>
    </row>
    <row r="91" spans="1:14" ht="12.75" customHeight="1" x14ac:dyDescent="0.25">
      <c r="A91" s="54">
        <v>215</v>
      </c>
      <c r="B91" s="55"/>
      <c r="C91" s="366" t="s">
        <v>674</v>
      </c>
      <c r="D91" s="367"/>
      <c r="E91" s="367"/>
      <c r="F91" s="368"/>
      <c r="G91" s="56" t="s">
        <v>37</v>
      </c>
      <c r="H91" s="57">
        <v>1</v>
      </c>
      <c r="I91" s="289"/>
      <c r="J91" s="296"/>
      <c r="K91" s="296"/>
      <c r="L91" s="296"/>
      <c r="M91" s="43">
        <f t="shared" si="7"/>
        <v>0</v>
      </c>
      <c r="N91" s="252">
        <f t="shared" si="8"/>
        <v>0</v>
      </c>
    </row>
    <row r="92" spans="1:14" ht="12.75" customHeight="1" x14ac:dyDescent="0.25">
      <c r="A92" s="54">
        <v>216</v>
      </c>
      <c r="B92" s="55"/>
      <c r="C92" s="366" t="s">
        <v>675</v>
      </c>
      <c r="D92" s="367"/>
      <c r="E92" s="367"/>
      <c r="F92" s="368"/>
      <c r="G92" s="56" t="s">
        <v>37</v>
      </c>
      <c r="H92" s="57">
        <v>3</v>
      </c>
      <c r="I92" s="289"/>
      <c r="J92" s="296"/>
      <c r="K92" s="296"/>
      <c r="L92" s="296"/>
      <c r="M92" s="43">
        <f t="shared" si="7"/>
        <v>0</v>
      </c>
      <c r="N92" s="252">
        <f t="shared" si="8"/>
        <v>0</v>
      </c>
    </row>
    <row r="93" spans="1:14" ht="12.75" customHeight="1" x14ac:dyDescent="0.25">
      <c r="A93" s="54">
        <v>217</v>
      </c>
      <c r="B93" s="55"/>
      <c r="C93" s="366" t="s">
        <v>676</v>
      </c>
      <c r="D93" s="367"/>
      <c r="E93" s="367"/>
      <c r="F93" s="368"/>
      <c r="G93" s="56" t="s">
        <v>37</v>
      </c>
      <c r="H93" s="57">
        <v>3</v>
      </c>
      <c r="I93" s="289"/>
      <c r="J93" s="296"/>
      <c r="K93" s="296"/>
      <c r="L93" s="296"/>
      <c r="M93" s="43">
        <f t="shared" si="7"/>
        <v>0</v>
      </c>
      <c r="N93" s="252">
        <f t="shared" si="8"/>
        <v>0</v>
      </c>
    </row>
    <row r="94" spans="1:14" ht="12.75" customHeight="1" x14ac:dyDescent="0.25">
      <c r="A94" s="54">
        <v>218</v>
      </c>
      <c r="B94" s="55"/>
      <c r="C94" s="366" t="s">
        <v>677</v>
      </c>
      <c r="D94" s="367"/>
      <c r="E94" s="367"/>
      <c r="F94" s="368"/>
      <c r="G94" s="56" t="s">
        <v>37</v>
      </c>
      <c r="H94" s="57">
        <v>3</v>
      </c>
      <c r="I94" s="289"/>
      <c r="J94" s="296"/>
      <c r="K94" s="296"/>
      <c r="L94" s="296"/>
      <c r="M94" s="43">
        <f t="shared" si="7"/>
        <v>0</v>
      </c>
      <c r="N94" s="252">
        <f t="shared" si="8"/>
        <v>0</v>
      </c>
    </row>
    <row r="95" spans="1:14" x14ac:dyDescent="0.25">
      <c r="A95" s="54">
        <v>219</v>
      </c>
      <c r="B95" s="55"/>
      <c r="C95" s="366" t="s">
        <v>678</v>
      </c>
      <c r="D95" s="367"/>
      <c r="E95" s="367"/>
      <c r="F95" s="368"/>
      <c r="G95" s="56" t="s">
        <v>37</v>
      </c>
      <c r="H95" s="57">
        <v>1</v>
      </c>
      <c r="I95" s="289"/>
      <c r="J95" s="296"/>
      <c r="K95" s="296"/>
      <c r="L95" s="296"/>
      <c r="M95" s="43">
        <f t="shared" si="7"/>
        <v>0</v>
      </c>
      <c r="N95" s="252">
        <f t="shared" si="8"/>
        <v>0</v>
      </c>
    </row>
    <row r="96" spans="1:14" ht="12.75" customHeight="1" x14ac:dyDescent="0.25">
      <c r="A96" s="54">
        <v>220</v>
      </c>
      <c r="B96" s="55"/>
      <c r="C96" s="366" t="s">
        <v>679</v>
      </c>
      <c r="D96" s="367"/>
      <c r="E96" s="367"/>
      <c r="F96" s="368"/>
      <c r="G96" s="56" t="s">
        <v>37</v>
      </c>
      <c r="H96" s="57">
        <v>2</v>
      </c>
      <c r="I96" s="289"/>
      <c r="J96" s="296"/>
      <c r="K96" s="296"/>
      <c r="L96" s="296"/>
      <c r="M96" s="43">
        <f t="shared" si="7"/>
        <v>0</v>
      </c>
      <c r="N96" s="252">
        <f t="shared" si="8"/>
        <v>0</v>
      </c>
    </row>
    <row r="97" spans="1:14" ht="25.5" customHeight="1" x14ac:dyDescent="0.25">
      <c r="A97" s="54">
        <v>221</v>
      </c>
      <c r="B97" s="55"/>
      <c r="C97" s="397" t="s">
        <v>680</v>
      </c>
      <c r="D97" s="398"/>
      <c r="E97" s="398"/>
      <c r="F97" s="399"/>
      <c r="G97" s="56" t="s">
        <v>37</v>
      </c>
      <c r="H97" s="57">
        <v>150</v>
      </c>
      <c r="I97" s="289"/>
      <c r="J97" s="296"/>
      <c r="K97" s="296"/>
      <c r="L97" s="296"/>
      <c r="M97" s="43">
        <f t="shared" si="7"/>
        <v>0</v>
      </c>
      <c r="N97" s="252">
        <f t="shared" si="8"/>
        <v>0</v>
      </c>
    </row>
    <row r="98" spans="1:14" ht="30" customHeight="1" x14ac:dyDescent="0.25">
      <c r="A98" s="54">
        <v>222</v>
      </c>
      <c r="B98" s="55"/>
      <c r="C98" s="366" t="s">
        <v>681</v>
      </c>
      <c r="D98" s="367"/>
      <c r="E98" s="367"/>
      <c r="F98" s="368"/>
      <c r="G98" s="56" t="s">
        <v>37</v>
      </c>
      <c r="H98" s="57">
        <v>20</v>
      </c>
      <c r="I98" s="289"/>
      <c r="J98" s="296"/>
      <c r="K98" s="296"/>
      <c r="L98" s="296"/>
      <c r="M98" s="43">
        <f t="shared" si="7"/>
        <v>0</v>
      </c>
      <c r="N98" s="252">
        <f t="shared" si="8"/>
        <v>0</v>
      </c>
    </row>
    <row r="99" spans="1:14" ht="15.75" customHeight="1" x14ac:dyDescent="0.25">
      <c r="A99" s="32">
        <v>223</v>
      </c>
      <c r="B99" s="33"/>
      <c r="C99" s="388" t="s">
        <v>682</v>
      </c>
      <c r="D99" s="389"/>
      <c r="E99" s="389"/>
      <c r="F99" s="390"/>
      <c r="G99" s="34" t="s">
        <v>22</v>
      </c>
      <c r="H99" s="35">
        <v>1</v>
      </c>
      <c r="I99" s="36"/>
      <c r="J99" s="296"/>
      <c r="K99" s="296"/>
      <c r="L99" s="296"/>
      <c r="M99" s="296"/>
      <c r="N99" s="247"/>
    </row>
    <row r="100" spans="1:14" ht="12" customHeight="1" x14ac:dyDescent="0.2">
      <c r="A100" s="38"/>
      <c r="B100" s="39"/>
      <c r="C100" s="385" t="s">
        <v>23</v>
      </c>
      <c r="D100" s="386"/>
      <c r="E100" s="386"/>
      <c r="F100" s="387"/>
      <c r="G100" s="40"/>
      <c r="H100" s="41"/>
      <c r="I100" s="42"/>
      <c r="J100" s="297"/>
      <c r="K100" s="297"/>
      <c r="L100" s="297"/>
      <c r="M100" s="297"/>
      <c r="N100" s="248"/>
    </row>
    <row r="101" spans="1:14" ht="11.25" customHeight="1" x14ac:dyDescent="0.2">
      <c r="A101" s="44" t="s">
        <v>683</v>
      </c>
      <c r="B101" s="39"/>
      <c r="C101" s="381" t="s">
        <v>14</v>
      </c>
      <c r="D101" s="382"/>
      <c r="E101" s="382"/>
      <c r="F101" s="383"/>
      <c r="G101" s="40"/>
      <c r="H101" s="41"/>
      <c r="I101" s="45"/>
      <c r="J101" s="298"/>
      <c r="K101" s="298"/>
      <c r="L101" s="298"/>
      <c r="M101" s="298"/>
      <c r="N101" s="249"/>
    </row>
    <row r="102" spans="1:14" ht="12" customHeight="1" x14ac:dyDescent="0.2">
      <c r="A102" s="38"/>
      <c r="B102" s="39"/>
      <c r="C102" s="385" t="s">
        <v>25</v>
      </c>
      <c r="D102" s="386"/>
      <c r="E102" s="386"/>
      <c r="F102" s="387"/>
      <c r="G102" s="40"/>
      <c r="H102" s="41"/>
      <c r="I102" s="45"/>
      <c r="J102" s="298"/>
      <c r="K102" s="298"/>
      <c r="L102" s="298"/>
      <c r="M102" s="298"/>
      <c r="N102" s="250"/>
    </row>
    <row r="103" spans="1:14" ht="27" customHeight="1" x14ac:dyDescent="0.25">
      <c r="A103" s="44" t="s">
        <v>684</v>
      </c>
      <c r="B103" s="46"/>
      <c r="C103" s="378" t="s">
        <v>59</v>
      </c>
      <c r="D103" s="379"/>
      <c r="E103" s="379"/>
      <c r="F103" s="380"/>
      <c r="G103" s="47" t="s">
        <v>27</v>
      </c>
      <c r="H103" s="48">
        <v>0.64380000000000004</v>
      </c>
      <c r="I103" s="287"/>
      <c r="J103" s="43">
        <f>H103*I103</f>
        <v>0</v>
      </c>
      <c r="K103" s="43"/>
      <c r="L103" s="43"/>
      <c r="M103" s="43"/>
      <c r="N103" s="251">
        <f>SUM(J103:M103)</f>
        <v>0</v>
      </c>
    </row>
    <row r="104" spans="1:14" ht="11.25" customHeight="1" x14ac:dyDescent="0.2">
      <c r="A104" s="44" t="s">
        <v>685</v>
      </c>
      <c r="B104" s="39"/>
      <c r="C104" s="381" t="s">
        <v>16</v>
      </c>
      <c r="D104" s="382"/>
      <c r="E104" s="382"/>
      <c r="F104" s="383"/>
      <c r="G104" s="40"/>
      <c r="H104" s="41"/>
      <c r="I104" s="51"/>
      <c r="J104" s="299"/>
      <c r="K104" s="299"/>
      <c r="L104" s="299"/>
      <c r="M104" s="299"/>
      <c r="N104" s="249"/>
    </row>
    <row r="105" spans="1:14" ht="14.25" customHeight="1" x14ac:dyDescent="0.25">
      <c r="A105" s="44" t="s">
        <v>686</v>
      </c>
      <c r="B105" s="124"/>
      <c r="C105" s="378" t="s">
        <v>687</v>
      </c>
      <c r="D105" s="379"/>
      <c r="E105" s="379"/>
      <c r="F105" s="380"/>
      <c r="G105" s="47" t="s">
        <v>35</v>
      </c>
      <c r="H105" s="50">
        <v>3.5000000000000003E-2</v>
      </c>
      <c r="I105" s="288"/>
      <c r="J105" s="300"/>
      <c r="K105" s="300"/>
      <c r="L105" s="43">
        <f>H105*I105</f>
        <v>0</v>
      </c>
      <c r="M105" s="43"/>
      <c r="N105" s="251">
        <f>SUM(J105:M105)</f>
        <v>0</v>
      </c>
    </row>
    <row r="106" spans="1:14" ht="25.5" customHeight="1" x14ac:dyDescent="0.25">
      <c r="A106" s="54">
        <v>224</v>
      </c>
      <c r="B106" s="55"/>
      <c r="C106" s="397" t="s">
        <v>688</v>
      </c>
      <c r="D106" s="398"/>
      <c r="E106" s="398"/>
      <c r="F106" s="399"/>
      <c r="G106" s="56" t="s">
        <v>37</v>
      </c>
      <c r="H106" s="57">
        <v>1</v>
      </c>
      <c r="I106" s="289"/>
      <c r="J106" s="296"/>
      <c r="K106" s="296"/>
      <c r="L106" s="296"/>
      <c r="M106" s="43">
        <f t="shared" ref="M106:M117" si="9">H106*I106</f>
        <v>0</v>
      </c>
      <c r="N106" s="252">
        <f t="shared" ref="N106:N117" si="10">SUM(J106:M106)</f>
        <v>0</v>
      </c>
    </row>
    <row r="107" spans="1:14" ht="12.75" customHeight="1" x14ac:dyDescent="0.25">
      <c r="A107" s="54">
        <v>225</v>
      </c>
      <c r="B107" s="55"/>
      <c r="C107" s="366" t="s">
        <v>689</v>
      </c>
      <c r="D107" s="367"/>
      <c r="E107" s="367"/>
      <c r="F107" s="368"/>
      <c r="G107" s="56" t="s">
        <v>37</v>
      </c>
      <c r="H107" s="57">
        <v>1</v>
      </c>
      <c r="I107" s="289"/>
      <c r="J107" s="296"/>
      <c r="K107" s="296"/>
      <c r="L107" s="296"/>
      <c r="M107" s="43">
        <f t="shared" si="9"/>
        <v>0</v>
      </c>
      <c r="N107" s="252">
        <f t="shared" si="10"/>
        <v>0</v>
      </c>
    </row>
    <row r="108" spans="1:14" ht="12.75" customHeight="1" x14ac:dyDescent="0.25">
      <c r="A108" s="54">
        <v>226</v>
      </c>
      <c r="B108" s="55"/>
      <c r="C108" s="366" t="s">
        <v>690</v>
      </c>
      <c r="D108" s="367"/>
      <c r="E108" s="367"/>
      <c r="F108" s="368"/>
      <c r="G108" s="56" t="s">
        <v>37</v>
      </c>
      <c r="H108" s="57">
        <v>1</v>
      </c>
      <c r="I108" s="289"/>
      <c r="J108" s="296"/>
      <c r="K108" s="296"/>
      <c r="L108" s="296"/>
      <c r="M108" s="43">
        <f t="shared" si="9"/>
        <v>0</v>
      </c>
      <c r="N108" s="252">
        <f t="shared" si="10"/>
        <v>0</v>
      </c>
    </row>
    <row r="109" spans="1:14" ht="12.75" customHeight="1" x14ac:dyDescent="0.25">
      <c r="A109" s="69">
        <v>227</v>
      </c>
      <c r="B109" s="83"/>
      <c r="C109" s="394" t="s">
        <v>691</v>
      </c>
      <c r="D109" s="395"/>
      <c r="E109" s="395"/>
      <c r="F109" s="396"/>
      <c r="G109" s="71" t="s">
        <v>37</v>
      </c>
      <c r="H109" s="72">
        <v>1</v>
      </c>
      <c r="I109" s="290"/>
      <c r="J109" s="302"/>
      <c r="K109" s="302"/>
      <c r="L109" s="302"/>
      <c r="M109" s="43">
        <f t="shared" si="9"/>
        <v>0</v>
      </c>
      <c r="N109" s="252">
        <f t="shared" si="10"/>
        <v>0</v>
      </c>
    </row>
    <row r="110" spans="1:14" ht="12.75" customHeight="1" x14ac:dyDescent="0.25">
      <c r="A110" s="54">
        <v>228</v>
      </c>
      <c r="B110" s="55"/>
      <c r="C110" s="366" t="s">
        <v>692</v>
      </c>
      <c r="D110" s="367"/>
      <c r="E110" s="367"/>
      <c r="F110" s="368"/>
      <c r="G110" s="56" t="s">
        <v>37</v>
      </c>
      <c r="H110" s="57">
        <v>1</v>
      </c>
      <c r="I110" s="289"/>
      <c r="J110" s="296"/>
      <c r="K110" s="296"/>
      <c r="L110" s="296"/>
      <c r="M110" s="43">
        <f t="shared" si="9"/>
        <v>0</v>
      </c>
      <c r="N110" s="252">
        <f t="shared" si="10"/>
        <v>0</v>
      </c>
    </row>
    <row r="111" spans="1:14" ht="12.75" customHeight="1" x14ac:dyDescent="0.25">
      <c r="A111" s="54">
        <v>229</v>
      </c>
      <c r="B111" s="55"/>
      <c r="C111" s="366" t="s">
        <v>693</v>
      </c>
      <c r="D111" s="367"/>
      <c r="E111" s="367"/>
      <c r="F111" s="368"/>
      <c r="G111" s="56" t="s">
        <v>37</v>
      </c>
      <c r="H111" s="57">
        <v>5</v>
      </c>
      <c r="I111" s="289"/>
      <c r="J111" s="296"/>
      <c r="K111" s="296"/>
      <c r="L111" s="296"/>
      <c r="M111" s="43">
        <f t="shared" si="9"/>
        <v>0</v>
      </c>
      <c r="N111" s="252">
        <f t="shared" si="10"/>
        <v>0</v>
      </c>
    </row>
    <row r="112" spans="1:14" ht="12.75" customHeight="1" x14ac:dyDescent="0.25">
      <c r="A112" s="54">
        <v>230</v>
      </c>
      <c r="B112" s="55"/>
      <c r="C112" s="366" t="s">
        <v>694</v>
      </c>
      <c r="D112" s="367"/>
      <c r="E112" s="367"/>
      <c r="F112" s="368"/>
      <c r="G112" s="56" t="s">
        <v>37</v>
      </c>
      <c r="H112" s="57">
        <v>200</v>
      </c>
      <c r="I112" s="291"/>
      <c r="J112" s="301"/>
      <c r="K112" s="301"/>
      <c r="L112" s="301"/>
      <c r="M112" s="43">
        <f t="shared" si="9"/>
        <v>0</v>
      </c>
      <c r="N112" s="252">
        <f t="shared" si="10"/>
        <v>0</v>
      </c>
    </row>
    <row r="113" spans="1:14" ht="12.75" customHeight="1" x14ac:dyDescent="0.25">
      <c r="A113" s="54">
        <v>231</v>
      </c>
      <c r="B113" s="55"/>
      <c r="C113" s="366" t="s">
        <v>695</v>
      </c>
      <c r="D113" s="367"/>
      <c r="E113" s="367"/>
      <c r="F113" s="368"/>
      <c r="G113" s="56" t="s">
        <v>37</v>
      </c>
      <c r="H113" s="57">
        <v>200</v>
      </c>
      <c r="I113" s="291"/>
      <c r="J113" s="301"/>
      <c r="K113" s="301"/>
      <c r="L113" s="301"/>
      <c r="M113" s="43">
        <f t="shared" si="9"/>
        <v>0</v>
      </c>
      <c r="N113" s="252">
        <f t="shared" si="10"/>
        <v>0</v>
      </c>
    </row>
    <row r="114" spans="1:14" ht="12.75" customHeight="1" x14ac:dyDescent="0.25">
      <c r="A114" s="54">
        <v>232</v>
      </c>
      <c r="B114" s="55"/>
      <c r="C114" s="366" t="s">
        <v>696</v>
      </c>
      <c r="D114" s="367"/>
      <c r="E114" s="367"/>
      <c r="F114" s="368"/>
      <c r="G114" s="56" t="s">
        <v>37</v>
      </c>
      <c r="H114" s="57">
        <v>200</v>
      </c>
      <c r="I114" s="291"/>
      <c r="J114" s="301"/>
      <c r="K114" s="301"/>
      <c r="L114" s="301"/>
      <c r="M114" s="43">
        <f t="shared" si="9"/>
        <v>0</v>
      </c>
      <c r="N114" s="252">
        <f t="shared" si="10"/>
        <v>0</v>
      </c>
    </row>
    <row r="115" spans="1:14" ht="12.75" customHeight="1" x14ac:dyDescent="0.25">
      <c r="A115" s="54">
        <v>233</v>
      </c>
      <c r="B115" s="55"/>
      <c r="C115" s="366" t="s">
        <v>697</v>
      </c>
      <c r="D115" s="367"/>
      <c r="E115" s="367"/>
      <c r="F115" s="368"/>
      <c r="G115" s="56" t="s">
        <v>37</v>
      </c>
      <c r="H115" s="57">
        <v>200</v>
      </c>
      <c r="I115" s="291"/>
      <c r="J115" s="301"/>
      <c r="K115" s="301"/>
      <c r="L115" s="301"/>
      <c r="M115" s="43">
        <f t="shared" si="9"/>
        <v>0</v>
      </c>
      <c r="N115" s="252">
        <f t="shared" si="10"/>
        <v>0</v>
      </c>
    </row>
    <row r="116" spans="1:14" ht="12.75" customHeight="1" x14ac:dyDescent="0.25">
      <c r="A116" s="54">
        <v>234</v>
      </c>
      <c r="B116" s="55"/>
      <c r="C116" s="366" t="s">
        <v>698</v>
      </c>
      <c r="D116" s="367"/>
      <c r="E116" s="367"/>
      <c r="F116" s="368"/>
      <c r="G116" s="56" t="s">
        <v>37</v>
      </c>
      <c r="H116" s="57">
        <v>200</v>
      </c>
      <c r="I116" s="291"/>
      <c r="J116" s="301"/>
      <c r="K116" s="301"/>
      <c r="L116" s="301"/>
      <c r="M116" s="43">
        <f t="shared" si="9"/>
        <v>0</v>
      </c>
      <c r="N116" s="252">
        <f t="shared" si="10"/>
        <v>0</v>
      </c>
    </row>
    <row r="117" spans="1:14" ht="12.75" customHeight="1" x14ac:dyDescent="0.25">
      <c r="A117" s="54">
        <v>235</v>
      </c>
      <c r="B117" s="55"/>
      <c r="C117" s="366" t="s">
        <v>699</v>
      </c>
      <c r="D117" s="367"/>
      <c r="E117" s="367"/>
      <c r="F117" s="368"/>
      <c r="G117" s="56" t="s">
        <v>37</v>
      </c>
      <c r="H117" s="57">
        <v>200</v>
      </c>
      <c r="I117" s="291"/>
      <c r="J117" s="301"/>
      <c r="K117" s="301"/>
      <c r="L117" s="301"/>
      <c r="M117" s="43">
        <f t="shared" si="9"/>
        <v>0</v>
      </c>
      <c r="N117" s="252">
        <f t="shared" si="10"/>
        <v>0</v>
      </c>
    </row>
    <row r="118" spans="1:14" x14ac:dyDescent="0.25">
      <c r="A118" s="32">
        <v>236</v>
      </c>
      <c r="B118" s="33"/>
      <c r="C118" s="388" t="s">
        <v>682</v>
      </c>
      <c r="D118" s="389"/>
      <c r="E118" s="389"/>
      <c r="F118" s="390"/>
      <c r="G118" s="34" t="s">
        <v>22</v>
      </c>
      <c r="H118" s="35">
        <v>1</v>
      </c>
      <c r="I118" s="36"/>
      <c r="J118" s="296"/>
      <c r="K118" s="296"/>
      <c r="L118" s="296"/>
      <c r="M118" s="296"/>
      <c r="N118" s="247"/>
    </row>
    <row r="119" spans="1:14" ht="12" customHeight="1" x14ac:dyDescent="0.2">
      <c r="A119" s="38"/>
      <c r="B119" s="39"/>
      <c r="C119" s="385" t="s">
        <v>23</v>
      </c>
      <c r="D119" s="386"/>
      <c r="E119" s="386"/>
      <c r="F119" s="387"/>
      <c r="G119" s="40"/>
      <c r="H119" s="41"/>
      <c r="I119" s="42"/>
      <c r="J119" s="297"/>
      <c r="K119" s="297"/>
      <c r="L119" s="297"/>
      <c r="M119" s="297"/>
      <c r="N119" s="248"/>
    </row>
    <row r="120" spans="1:14" ht="11.25" customHeight="1" x14ac:dyDescent="0.2">
      <c r="A120" s="44" t="s">
        <v>700</v>
      </c>
      <c r="B120" s="39"/>
      <c r="C120" s="381" t="s">
        <v>14</v>
      </c>
      <c r="D120" s="382"/>
      <c r="E120" s="382"/>
      <c r="F120" s="383"/>
      <c r="G120" s="40"/>
      <c r="H120" s="41"/>
      <c r="I120" s="45"/>
      <c r="J120" s="298"/>
      <c r="K120" s="298"/>
      <c r="L120" s="298"/>
      <c r="M120" s="298"/>
      <c r="N120" s="249"/>
    </row>
    <row r="121" spans="1:14" ht="11.25" customHeight="1" x14ac:dyDescent="0.2">
      <c r="A121" s="38"/>
      <c r="B121" s="39"/>
      <c r="C121" s="385" t="s">
        <v>25</v>
      </c>
      <c r="D121" s="386"/>
      <c r="E121" s="386"/>
      <c r="F121" s="387"/>
      <c r="G121" s="40"/>
      <c r="H121" s="41"/>
      <c r="I121" s="45"/>
      <c r="J121" s="298"/>
      <c r="K121" s="298"/>
      <c r="L121" s="298"/>
      <c r="M121" s="298"/>
      <c r="N121" s="250"/>
    </row>
    <row r="122" spans="1:14" ht="27.75" customHeight="1" x14ac:dyDescent="0.25">
      <c r="A122" s="44" t="s">
        <v>701</v>
      </c>
      <c r="B122" s="46"/>
      <c r="C122" s="378" t="s">
        <v>59</v>
      </c>
      <c r="D122" s="379"/>
      <c r="E122" s="379"/>
      <c r="F122" s="380"/>
      <c r="G122" s="47" t="s">
        <v>27</v>
      </c>
      <c r="H122" s="48">
        <v>0.64380000000000004</v>
      </c>
      <c r="I122" s="287"/>
      <c r="J122" s="43">
        <f>H122*I122</f>
        <v>0</v>
      </c>
      <c r="K122" s="43"/>
      <c r="L122" s="43"/>
      <c r="M122" s="43"/>
      <c r="N122" s="251">
        <f>SUM(J122:M122)</f>
        <v>0</v>
      </c>
    </row>
    <row r="123" spans="1:14" ht="11.25" customHeight="1" x14ac:dyDescent="0.2">
      <c r="A123" s="44" t="s">
        <v>702</v>
      </c>
      <c r="B123" s="39"/>
      <c r="C123" s="381" t="s">
        <v>16</v>
      </c>
      <c r="D123" s="382"/>
      <c r="E123" s="382"/>
      <c r="F123" s="383"/>
      <c r="G123" s="40"/>
      <c r="H123" s="41"/>
      <c r="I123" s="51"/>
      <c r="J123" s="299"/>
      <c r="K123" s="299"/>
      <c r="L123" s="299"/>
      <c r="M123" s="299"/>
      <c r="N123" s="249"/>
    </row>
    <row r="124" spans="1:14" ht="12" customHeight="1" x14ac:dyDescent="0.25">
      <c r="A124" s="44" t="s">
        <v>703</v>
      </c>
      <c r="B124" s="49"/>
      <c r="C124" s="378" t="s">
        <v>687</v>
      </c>
      <c r="D124" s="379"/>
      <c r="E124" s="379"/>
      <c r="F124" s="380"/>
      <c r="G124" s="47" t="s">
        <v>35</v>
      </c>
      <c r="H124" s="50">
        <v>3.5000000000000003E-2</v>
      </c>
      <c r="I124" s="288"/>
      <c r="J124" s="298"/>
      <c r="K124" s="43"/>
      <c r="L124" s="43">
        <f>H124*I124</f>
        <v>0</v>
      </c>
      <c r="M124" s="43"/>
      <c r="N124" s="251">
        <f>SUM(J124:M124)</f>
        <v>0</v>
      </c>
    </row>
    <row r="125" spans="1:14" ht="12.75" customHeight="1" x14ac:dyDescent="0.25">
      <c r="A125" s="54">
        <v>237</v>
      </c>
      <c r="B125" s="55"/>
      <c r="C125" s="366" t="s">
        <v>704</v>
      </c>
      <c r="D125" s="367"/>
      <c r="E125" s="367"/>
      <c r="F125" s="368"/>
      <c r="G125" s="56" t="s">
        <v>37</v>
      </c>
      <c r="H125" s="57">
        <v>1</v>
      </c>
      <c r="I125" s="289"/>
      <c r="J125" s="296"/>
      <c r="K125" s="296"/>
      <c r="L125" s="296"/>
      <c r="M125" s="43">
        <f t="shared" ref="M125" si="11">H125*I125</f>
        <v>0</v>
      </c>
      <c r="N125" s="252">
        <f t="shared" ref="N125" si="12">SUM(J125:M125)</f>
        <v>0</v>
      </c>
    </row>
    <row r="126" spans="1:14" ht="12.75" customHeight="1" x14ac:dyDescent="0.25">
      <c r="A126" s="310" t="s">
        <v>705</v>
      </c>
      <c r="B126" s="277"/>
      <c r="C126" s="277"/>
      <c r="D126" s="277"/>
      <c r="E126" s="277"/>
      <c r="F126" s="277"/>
      <c r="G126" s="277"/>
      <c r="H126" s="277"/>
      <c r="I126" s="283"/>
      <c r="J126" s="283"/>
      <c r="K126" s="283"/>
      <c r="L126" s="283"/>
      <c r="M126" s="283"/>
      <c r="N126" s="313"/>
    </row>
    <row r="127" spans="1:14" ht="16.5" customHeight="1" x14ac:dyDescent="0.25">
      <c r="A127" s="32">
        <v>238</v>
      </c>
      <c r="B127" s="33"/>
      <c r="C127" s="388" t="s">
        <v>618</v>
      </c>
      <c r="D127" s="389"/>
      <c r="E127" s="389"/>
      <c r="F127" s="390"/>
      <c r="G127" s="34" t="s">
        <v>22</v>
      </c>
      <c r="H127" s="35">
        <v>25</v>
      </c>
      <c r="I127" s="36"/>
      <c r="J127" s="296"/>
      <c r="K127" s="296"/>
      <c r="L127" s="296"/>
      <c r="M127" s="296"/>
      <c r="N127" s="247"/>
    </row>
    <row r="128" spans="1:14" ht="12" customHeight="1" x14ac:dyDescent="0.2">
      <c r="A128" s="38"/>
      <c r="B128" s="39"/>
      <c r="C128" s="385" t="s">
        <v>23</v>
      </c>
      <c r="D128" s="386"/>
      <c r="E128" s="386"/>
      <c r="F128" s="387"/>
      <c r="G128" s="40"/>
      <c r="H128" s="41"/>
      <c r="I128" s="42"/>
      <c r="J128" s="297"/>
      <c r="K128" s="297"/>
      <c r="L128" s="297"/>
      <c r="M128" s="297"/>
      <c r="N128" s="248"/>
    </row>
    <row r="129" spans="1:14" ht="11.25" customHeight="1" x14ac:dyDescent="0.2">
      <c r="A129" s="44" t="s">
        <v>706</v>
      </c>
      <c r="B129" s="39"/>
      <c r="C129" s="381" t="s">
        <v>14</v>
      </c>
      <c r="D129" s="382"/>
      <c r="E129" s="382"/>
      <c r="F129" s="383"/>
      <c r="G129" s="40"/>
      <c r="H129" s="41"/>
      <c r="I129" s="45"/>
      <c r="J129" s="298"/>
      <c r="K129" s="298"/>
      <c r="L129" s="298"/>
      <c r="M129" s="298"/>
      <c r="N129" s="249"/>
    </row>
    <row r="130" spans="1:14" ht="12" customHeight="1" x14ac:dyDescent="0.2">
      <c r="A130" s="38"/>
      <c r="B130" s="39"/>
      <c r="C130" s="385" t="s">
        <v>25</v>
      </c>
      <c r="D130" s="386"/>
      <c r="E130" s="386"/>
      <c r="F130" s="387"/>
      <c r="G130" s="40"/>
      <c r="H130" s="41"/>
      <c r="I130" s="45"/>
      <c r="J130" s="298"/>
      <c r="K130" s="298"/>
      <c r="L130" s="298"/>
      <c r="M130" s="298"/>
      <c r="N130" s="250"/>
    </row>
    <row r="131" spans="1:14" ht="27" customHeight="1" x14ac:dyDescent="0.25">
      <c r="A131" s="44" t="s">
        <v>707</v>
      </c>
      <c r="B131" s="46"/>
      <c r="C131" s="384" t="s">
        <v>909</v>
      </c>
      <c r="D131" s="376"/>
      <c r="E131" s="376"/>
      <c r="F131" s="377"/>
      <c r="G131" s="47" t="s">
        <v>27</v>
      </c>
      <c r="H131" s="48">
        <v>33.152500000000003</v>
      </c>
      <c r="I131" s="287"/>
      <c r="J131" s="43">
        <f>H131*I131</f>
        <v>0</v>
      </c>
      <c r="K131" s="43"/>
      <c r="L131" s="43"/>
      <c r="M131" s="43"/>
      <c r="N131" s="251">
        <f>SUM(J131:M131)</f>
        <v>0</v>
      </c>
    </row>
    <row r="132" spans="1:14" ht="11.25" customHeight="1" x14ac:dyDescent="0.2">
      <c r="A132" s="44" t="s">
        <v>708</v>
      </c>
      <c r="B132" s="39"/>
      <c r="C132" s="381" t="s">
        <v>16</v>
      </c>
      <c r="D132" s="382"/>
      <c r="E132" s="382"/>
      <c r="F132" s="383"/>
      <c r="G132" s="40"/>
      <c r="H132" s="41"/>
      <c r="I132" s="51"/>
      <c r="J132" s="299"/>
      <c r="K132" s="299"/>
      <c r="L132" s="299"/>
      <c r="M132" s="299"/>
      <c r="N132" s="249"/>
    </row>
    <row r="133" spans="1:14" ht="12" customHeight="1" x14ac:dyDescent="0.25">
      <c r="A133" s="44" t="s">
        <v>709</v>
      </c>
      <c r="B133" s="49"/>
      <c r="C133" s="378" t="s">
        <v>320</v>
      </c>
      <c r="D133" s="379"/>
      <c r="E133" s="379"/>
      <c r="F133" s="380"/>
      <c r="G133" s="47" t="s">
        <v>47</v>
      </c>
      <c r="H133" s="48">
        <v>5.0000000000000001E-4</v>
      </c>
      <c r="I133" s="287"/>
      <c r="J133" s="298"/>
      <c r="K133" s="43"/>
      <c r="L133" s="43">
        <f>H133*I133</f>
        <v>0</v>
      </c>
      <c r="M133" s="43"/>
      <c r="N133" s="251">
        <f>SUM(J133:M133)</f>
        <v>0</v>
      </c>
    </row>
    <row r="134" spans="1:14" ht="25.5" customHeight="1" x14ac:dyDescent="0.25">
      <c r="A134" s="54">
        <v>239</v>
      </c>
      <c r="B134" s="55"/>
      <c r="C134" s="397" t="s">
        <v>710</v>
      </c>
      <c r="D134" s="398"/>
      <c r="E134" s="398"/>
      <c r="F134" s="399"/>
      <c r="G134" s="56" t="s">
        <v>37</v>
      </c>
      <c r="H134" s="57">
        <v>3</v>
      </c>
      <c r="I134" s="289"/>
      <c r="J134" s="296"/>
      <c r="K134" s="296"/>
      <c r="L134" s="296"/>
      <c r="M134" s="43">
        <f>H134*I134</f>
        <v>0</v>
      </c>
      <c r="N134" s="252">
        <f t="shared" ref="N134:N138" si="13">SUM(J134:M134)</f>
        <v>0</v>
      </c>
    </row>
    <row r="135" spans="1:14" ht="25.5" customHeight="1" x14ac:dyDescent="0.25">
      <c r="A135" s="54">
        <v>240</v>
      </c>
      <c r="B135" s="55"/>
      <c r="C135" s="397" t="s">
        <v>711</v>
      </c>
      <c r="D135" s="398"/>
      <c r="E135" s="398"/>
      <c r="F135" s="399"/>
      <c r="G135" s="56" t="s">
        <v>37</v>
      </c>
      <c r="H135" s="57">
        <v>5</v>
      </c>
      <c r="I135" s="289"/>
      <c r="J135" s="296"/>
      <c r="K135" s="296"/>
      <c r="L135" s="296"/>
      <c r="M135" s="43">
        <f t="shared" ref="M135:M138" si="14">H135*I135</f>
        <v>0</v>
      </c>
      <c r="N135" s="252">
        <f t="shared" si="13"/>
        <v>0</v>
      </c>
    </row>
    <row r="136" spans="1:14" ht="25.5" customHeight="1" x14ac:dyDescent="0.25">
      <c r="A136" s="54">
        <v>241</v>
      </c>
      <c r="B136" s="55"/>
      <c r="C136" s="397" t="s">
        <v>712</v>
      </c>
      <c r="D136" s="398"/>
      <c r="E136" s="398"/>
      <c r="F136" s="399"/>
      <c r="G136" s="56" t="s">
        <v>37</v>
      </c>
      <c r="H136" s="57">
        <v>4</v>
      </c>
      <c r="I136" s="289"/>
      <c r="J136" s="296"/>
      <c r="K136" s="296"/>
      <c r="L136" s="296"/>
      <c r="M136" s="43">
        <f t="shared" si="14"/>
        <v>0</v>
      </c>
      <c r="N136" s="252">
        <f t="shared" si="13"/>
        <v>0</v>
      </c>
    </row>
    <row r="137" spans="1:14" ht="25.5" customHeight="1" x14ac:dyDescent="0.25">
      <c r="A137" s="54">
        <v>242</v>
      </c>
      <c r="B137" s="55"/>
      <c r="C137" s="397" t="s">
        <v>713</v>
      </c>
      <c r="D137" s="398"/>
      <c r="E137" s="398"/>
      <c r="F137" s="399"/>
      <c r="G137" s="56" t="s">
        <v>37</v>
      </c>
      <c r="H137" s="57">
        <v>4</v>
      </c>
      <c r="I137" s="289"/>
      <c r="J137" s="296"/>
      <c r="K137" s="296"/>
      <c r="L137" s="296"/>
      <c r="M137" s="43">
        <f t="shared" si="14"/>
        <v>0</v>
      </c>
      <c r="N137" s="252">
        <f t="shared" si="13"/>
        <v>0</v>
      </c>
    </row>
    <row r="138" spans="1:14" ht="25.5" customHeight="1" x14ac:dyDescent="0.25">
      <c r="A138" s="54">
        <v>243</v>
      </c>
      <c r="B138" s="55"/>
      <c r="C138" s="397" t="s">
        <v>714</v>
      </c>
      <c r="D138" s="398"/>
      <c r="E138" s="398"/>
      <c r="F138" s="399"/>
      <c r="G138" s="56" t="s">
        <v>37</v>
      </c>
      <c r="H138" s="57">
        <v>4</v>
      </c>
      <c r="I138" s="289"/>
      <c r="J138" s="296"/>
      <c r="K138" s="296"/>
      <c r="L138" s="296"/>
      <c r="M138" s="43">
        <f t="shared" si="14"/>
        <v>0</v>
      </c>
      <c r="N138" s="252">
        <f t="shared" si="13"/>
        <v>0</v>
      </c>
    </row>
    <row r="139" spans="1:14" ht="25.5" customHeight="1" x14ac:dyDescent="0.25">
      <c r="A139" s="54">
        <v>244</v>
      </c>
      <c r="B139" s="55"/>
      <c r="C139" s="397" t="s">
        <v>715</v>
      </c>
      <c r="D139" s="398"/>
      <c r="E139" s="398"/>
      <c r="F139" s="399"/>
      <c r="G139" s="56" t="s">
        <v>37</v>
      </c>
      <c r="H139" s="57">
        <v>2</v>
      </c>
      <c r="I139" s="289"/>
      <c r="J139" s="296"/>
      <c r="K139" s="296"/>
      <c r="L139" s="296"/>
      <c r="M139" s="43">
        <f>H139*I139</f>
        <v>0</v>
      </c>
      <c r="N139" s="252">
        <f>SUM(J139:M139)</f>
        <v>0</v>
      </c>
    </row>
    <row r="140" spans="1:14" ht="12.75" customHeight="1" x14ac:dyDescent="0.25">
      <c r="A140" s="310" t="s">
        <v>716</v>
      </c>
      <c r="B140" s="277"/>
      <c r="C140" s="277"/>
      <c r="D140" s="277"/>
      <c r="E140" s="277"/>
      <c r="F140" s="277"/>
      <c r="G140" s="277"/>
      <c r="H140" s="277"/>
      <c r="I140" s="283"/>
      <c r="J140" s="283"/>
      <c r="K140" s="283"/>
      <c r="L140" s="283"/>
      <c r="M140" s="283"/>
      <c r="N140" s="313"/>
    </row>
    <row r="141" spans="1:14" ht="29.1" customHeight="1" x14ac:dyDescent="0.25">
      <c r="A141" s="32">
        <v>245</v>
      </c>
      <c r="B141" s="33"/>
      <c r="C141" s="388" t="s">
        <v>717</v>
      </c>
      <c r="D141" s="389"/>
      <c r="E141" s="389"/>
      <c r="F141" s="390"/>
      <c r="G141" s="34" t="s">
        <v>134</v>
      </c>
      <c r="H141" s="35">
        <v>30</v>
      </c>
      <c r="I141" s="36"/>
      <c r="J141" s="296"/>
      <c r="K141" s="296"/>
      <c r="L141" s="296"/>
      <c r="M141" s="296"/>
      <c r="N141" s="247"/>
    </row>
    <row r="142" spans="1:14" ht="11.25" customHeight="1" x14ac:dyDescent="0.2">
      <c r="A142" s="38"/>
      <c r="B142" s="39"/>
      <c r="C142" s="385" t="s">
        <v>23</v>
      </c>
      <c r="D142" s="386"/>
      <c r="E142" s="386"/>
      <c r="F142" s="387"/>
      <c r="G142" s="40"/>
      <c r="H142" s="41"/>
      <c r="I142" s="42"/>
      <c r="J142" s="297"/>
      <c r="K142" s="297"/>
      <c r="L142" s="297"/>
      <c r="M142" s="297"/>
      <c r="N142" s="248"/>
    </row>
    <row r="143" spans="1:14" ht="12" customHeight="1" x14ac:dyDescent="0.2">
      <c r="A143" s="44" t="s">
        <v>718</v>
      </c>
      <c r="B143" s="39"/>
      <c r="C143" s="381" t="s">
        <v>14</v>
      </c>
      <c r="D143" s="382"/>
      <c r="E143" s="382"/>
      <c r="F143" s="383"/>
      <c r="G143" s="40"/>
      <c r="H143" s="41"/>
      <c r="I143" s="45"/>
      <c r="J143" s="298"/>
      <c r="K143" s="298"/>
      <c r="L143" s="298"/>
      <c r="M143" s="298"/>
      <c r="N143" s="249"/>
    </row>
    <row r="144" spans="1:14" ht="11.25" customHeight="1" x14ac:dyDescent="0.2">
      <c r="A144" s="38"/>
      <c r="B144" s="39"/>
      <c r="C144" s="385" t="s">
        <v>25</v>
      </c>
      <c r="D144" s="386"/>
      <c r="E144" s="386"/>
      <c r="F144" s="387"/>
      <c r="G144" s="40"/>
      <c r="H144" s="41"/>
      <c r="I144" s="125"/>
      <c r="J144" s="303"/>
      <c r="K144" s="303"/>
      <c r="L144" s="303"/>
      <c r="M144" s="303"/>
      <c r="N144" s="250"/>
    </row>
    <row r="145" spans="1:14" ht="27.75" customHeight="1" x14ac:dyDescent="0.25">
      <c r="A145" s="44" t="s">
        <v>719</v>
      </c>
      <c r="B145" s="46"/>
      <c r="C145" s="384" t="s">
        <v>1047</v>
      </c>
      <c r="D145" s="376"/>
      <c r="E145" s="376"/>
      <c r="F145" s="377"/>
      <c r="G145" s="47" t="s">
        <v>27</v>
      </c>
      <c r="H145" s="50">
        <v>9.2040000000000006</v>
      </c>
      <c r="I145" s="287"/>
      <c r="J145" s="43">
        <f>H145*I145</f>
        <v>0</v>
      </c>
      <c r="K145" s="43"/>
      <c r="L145" s="43"/>
      <c r="M145" s="43"/>
      <c r="N145" s="251">
        <f>SUM(J145:M145)</f>
        <v>0</v>
      </c>
    </row>
    <row r="146" spans="1:14" ht="11.25" customHeight="1" x14ac:dyDescent="0.2">
      <c r="A146" s="44" t="s">
        <v>720</v>
      </c>
      <c r="B146" s="39"/>
      <c r="C146" s="381" t="s">
        <v>15</v>
      </c>
      <c r="D146" s="382"/>
      <c r="E146" s="382"/>
      <c r="F146" s="383"/>
      <c r="G146" s="40"/>
      <c r="H146" s="41"/>
      <c r="I146" s="51"/>
      <c r="J146" s="299"/>
      <c r="K146" s="299"/>
      <c r="L146" s="299"/>
      <c r="M146" s="299"/>
      <c r="N146" s="249"/>
    </row>
    <row r="147" spans="1:14" ht="12" customHeight="1" x14ac:dyDescent="0.25">
      <c r="A147" s="44" t="s">
        <v>721</v>
      </c>
      <c r="B147" s="49"/>
      <c r="C147" s="378" t="s">
        <v>308</v>
      </c>
      <c r="D147" s="379"/>
      <c r="E147" s="379"/>
      <c r="F147" s="380"/>
      <c r="G147" s="47" t="s">
        <v>31</v>
      </c>
      <c r="H147" s="59">
        <v>0.60255000000000003</v>
      </c>
      <c r="I147" s="287"/>
      <c r="J147" s="298"/>
      <c r="K147" s="43">
        <f>H147*I147</f>
        <v>0</v>
      </c>
      <c r="L147" s="298"/>
      <c r="M147" s="298"/>
      <c r="N147" s="251">
        <f>SUM(J147:M147)</f>
        <v>0</v>
      </c>
    </row>
    <row r="148" spans="1:14" ht="12" customHeight="1" x14ac:dyDescent="0.25">
      <c r="A148" s="44" t="s">
        <v>722</v>
      </c>
      <c r="B148" s="49"/>
      <c r="C148" s="378" t="s">
        <v>32</v>
      </c>
      <c r="D148" s="379"/>
      <c r="E148" s="379"/>
      <c r="F148" s="380"/>
      <c r="G148" s="47" t="s">
        <v>31</v>
      </c>
      <c r="H148" s="59">
        <v>0.60255000000000003</v>
      </c>
      <c r="I148" s="287"/>
      <c r="J148" s="298"/>
      <c r="K148" s="43">
        <f t="shared" ref="K148:K149" si="15">H148*I148</f>
        <v>0</v>
      </c>
      <c r="L148" s="298"/>
      <c r="M148" s="298"/>
      <c r="N148" s="251">
        <f t="shared" ref="N148:N162" si="16">SUM(J148:M148)</f>
        <v>0</v>
      </c>
    </row>
    <row r="149" spans="1:14" ht="11.25" customHeight="1" x14ac:dyDescent="0.25">
      <c r="A149" s="44" t="s">
        <v>723</v>
      </c>
      <c r="B149" s="49"/>
      <c r="C149" s="378" t="s">
        <v>724</v>
      </c>
      <c r="D149" s="379"/>
      <c r="E149" s="379"/>
      <c r="F149" s="380"/>
      <c r="G149" s="47" t="s">
        <v>31</v>
      </c>
      <c r="H149" s="48">
        <v>0.83430000000000004</v>
      </c>
      <c r="I149" s="288"/>
      <c r="J149" s="300"/>
      <c r="K149" s="43">
        <f t="shared" si="15"/>
        <v>0</v>
      </c>
      <c r="L149" s="298"/>
      <c r="M149" s="298"/>
      <c r="N149" s="251">
        <f t="shared" si="16"/>
        <v>0</v>
      </c>
    </row>
    <row r="150" spans="1:14" ht="12" customHeight="1" x14ac:dyDescent="0.2">
      <c r="A150" s="44" t="s">
        <v>725</v>
      </c>
      <c r="B150" s="39"/>
      <c r="C150" s="381" t="s">
        <v>16</v>
      </c>
      <c r="D150" s="382"/>
      <c r="E150" s="382"/>
      <c r="F150" s="383"/>
      <c r="G150" s="40"/>
      <c r="H150" s="41"/>
      <c r="I150" s="51"/>
      <c r="J150" s="299"/>
      <c r="K150" s="299"/>
      <c r="L150" s="299"/>
      <c r="M150" s="299"/>
      <c r="N150" s="249"/>
    </row>
    <row r="151" spans="1:14" ht="11.25" customHeight="1" x14ac:dyDescent="0.25">
      <c r="A151" s="44" t="s">
        <v>726</v>
      </c>
      <c r="B151" s="49"/>
      <c r="C151" s="378" t="s">
        <v>320</v>
      </c>
      <c r="D151" s="379"/>
      <c r="E151" s="379"/>
      <c r="F151" s="380"/>
      <c r="G151" s="47" t="s">
        <v>47</v>
      </c>
      <c r="H151" s="59">
        <v>2.4000000000000001E-4</v>
      </c>
      <c r="I151" s="287"/>
      <c r="J151" s="298"/>
      <c r="K151" s="298"/>
      <c r="L151" s="43">
        <f>H151*I151</f>
        <v>0</v>
      </c>
      <c r="M151" s="298"/>
      <c r="N151" s="251">
        <f t="shared" si="16"/>
        <v>0</v>
      </c>
    </row>
    <row r="152" spans="1:14" ht="12" customHeight="1" x14ac:dyDescent="0.25">
      <c r="A152" s="44" t="s">
        <v>727</v>
      </c>
      <c r="B152" s="49"/>
      <c r="C152" s="378" t="s">
        <v>728</v>
      </c>
      <c r="D152" s="379"/>
      <c r="E152" s="379"/>
      <c r="F152" s="380"/>
      <c r="G152" s="47" t="s">
        <v>729</v>
      </c>
      <c r="H152" s="60">
        <v>0.12</v>
      </c>
      <c r="I152" s="288"/>
      <c r="J152" s="300"/>
      <c r="K152" s="300"/>
      <c r="L152" s="43">
        <f t="shared" ref="L152:L153" si="17">H152*I152</f>
        <v>0</v>
      </c>
      <c r="M152" s="298"/>
      <c r="N152" s="251">
        <f t="shared" si="16"/>
        <v>0</v>
      </c>
    </row>
    <row r="153" spans="1:14" ht="11.25" customHeight="1" x14ac:dyDescent="0.25">
      <c r="A153" s="44" t="s">
        <v>730</v>
      </c>
      <c r="B153" s="49"/>
      <c r="C153" s="378" t="s">
        <v>731</v>
      </c>
      <c r="D153" s="379"/>
      <c r="E153" s="379"/>
      <c r="F153" s="380"/>
      <c r="G153" s="47" t="s">
        <v>732</v>
      </c>
      <c r="H153" s="60">
        <v>0.33</v>
      </c>
      <c r="I153" s="288"/>
      <c r="J153" s="300"/>
      <c r="K153" s="300"/>
      <c r="L153" s="43">
        <f t="shared" si="17"/>
        <v>0</v>
      </c>
      <c r="M153" s="298"/>
      <c r="N153" s="251">
        <f t="shared" si="16"/>
        <v>0</v>
      </c>
    </row>
    <row r="154" spans="1:14" ht="25.5" customHeight="1" x14ac:dyDescent="0.25">
      <c r="A154" s="54">
        <v>246</v>
      </c>
      <c r="B154" s="62"/>
      <c r="C154" s="397" t="s">
        <v>733</v>
      </c>
      <c r="D154" s="398"/>
      <c r="E154" s="398"/>
      <c r="F154" s="399"/>
      <c r="G154" s="56" t="s">
        <v>37</v>
      </c>
      <c r="H154" s="57">
        <v>10</v>
      </c>
      <c r="I154" s="289"/>
      <c r="J154" s="296"/>
      <c r="K154" s="296"/>
      <c r="L154" s="296"/>
      <c r="M154" s="43">
        <f>H154*I154</f>
        <v>0</v>
      </c>
      <c r="N154" s="252">
        <f t="shared" si="16"/>
        <v>0</v>
      </c>
    </row>
    <row r="155" spans="1:14" ht="21.75" customHeight="1" x14ac:dyDescent="0.25">
      <c r="A155" s="54">
        <v>247</v>
      </c>
      <c r="B155" s="62"/>
      <c r="C155" s="366" t="s">
        <v>734</v>
      </c>
      <c r="D155" s="367"/>
      <c r="E155" s="367"/>
      <c r="F155" s="368"/>
      <c r="G155" s="56" t="s">
        <v>37</v>
      </c>
      <c r="H155" s="57">
        <v>10</v>
      </c>
      <c r="I155" s="289"/>
      <c r="J155" s="296"/>
      <c r="K155" s="296"/>
      <c r="L155" s="296"/>
      <c r="M155" s="43">
        <f t="shared" ref="M155:M162" si="18">H155*I155</f>
        <v>0</v>
      </c>
      <c r="N155" s="252">
        <f t="shared" si="16"/>
        <v>0</v>
      </c>
    </row>
    <row r="156" spans="1:14" ht="12.75" customHeight="1" x14ac:dyDescent="0.25">
      <c r="A156" s="54">
        <v>248</v>
      </c>
      <c r="B156" s="55"/>
      <c r="C156" s="366" t="s">
        <v>735</v>
      </c>
      <c r="D156" s="367"/>
      <c r="E156" s="367"/>
      <c r="F156" s="368"/>
      <c r="G156" s="56" t="s">
        <v>37</v>
      </c>
      <c r="H156" s="57">
        <v>2</v>
      </c>
      <c r="I156" s="289"/>
      <c r="J156" s="296"/>
      <c r="K156" s="296"/>
      <c r="L156" s="296"/>
      <c r="M156" s="43">
        <f t="shared" si="18"/>
        <v>0</v>
      </c>
      <c r="N156" s="252">
        <f t="shared" si="16"/>
        <v>0</v>
      </c>
    </row>
    <row r="157" spans="1:14" ht="12.75" customHeight="1" x14ac:dyDescent="0.25">
      <c r="A157" s="54">
        <v>249</v>
      </c>
      <c r="B157" s="55"/>
      <c r="C157" s="366" t="s">
        <v>736</v>
      </c>
      <c r="D157" s="367"/>
      <c r="E157" s="367"/>
      <c r="F157" s="368"/>
      <c r="G157" s="56" t="s">
        <v>37</v>
      </c>
      <c r="H157" s="57">
        <v>2</v>
      </c>
      <c r="I157" s="289"/>
      <c r="J157" s="296"/>
      <c r="K157" s="296"/>
      <c r="L157" s="296"/>
      <c r="M157" s="43">
        <f t="shared" si="18"/>
        <v>0</v>
      </c>
      <c r="N157" s="252">
        <f t="shared" si="16"/>
        <v>0</v>
      </c>
    </row>
    <row r="158" spans="1:14" ht="12.75" customHeight="1" x14ac:dyDescent="0.25">
      <c r="A158" s="54">
        <v>250</v>
      </c>
      <c r="B158" s="55"/>
      <c r="C158" s="366" t="s">
        <v>737</v>
      </c>
      <c r="D158" s="367"/>
      <c r="E158" s="367"/>
      <c r="F158" s="368"/>
      <c r="G158" s="56" t="s">
        <v>37</v>
      </c>
      <c r="H158" s="57">
        <v>3</v>
      </c>
      <c r="I158" s="289"/>
      <c r="J158" s="296"/>
      <c r="K158" s="296"/>
      <c r="L158" s="296"/>
      <c r="M158" s="43">
        <f t="shared" si="18"/>
        <v>0</v>
      </c>
      <c r="N158" s="252">
        <f t="shared" si="16"/>
        <v>0</v>
      </c>
    </row>
    <row r="159" spans="1:14" ht="12.75" customHeight="1" x14ac:dyDescent="0.25">
      <c r="A159" s="54">
        <v>251</v>
      </c>
      <c r="B159" s="55"/>
      <c r="C159" s="366" t="s">
        <v>738</v>
      </c>
      <c r="D159" s="367"/>
      <c r="E159" s="367"/>
      <c r="F159" s="368"/>
      <c r="G159" s="56" t="s">
        <v>37</v>
      </c>
      <c r="H159" s="57">
        <v>3</v>
      </c>
      <c r="I159" s="289"/>
      <c r="J159" s="296"/>
      <c r="K159" s="296"/>
      <c r="L159" s="296"/>
      <c r="M159" s="43">
        <f t="shared" si="18"/>
        <v>0</v>
      </c>
      <c r="N159" s="252">
        <f t="shared" si="16"/>
        <v>0</v>
      </c>
    </row>
    <row r="160" spans="1:14" ht="12.75" customHeight="1" x14ac:dyDescent="0.25">
      <c r="A160" s="54">
        <v>252</v>
      </c>
      <c r="B160" s="55"/>
      <c r="C160" s="366" t="s">
        <v>739</v>
      </c>
      <c r="D160" s="367"/>
      <c r="E160" s="367"/>
      <c r="F160" s="368"/>
      <c r="G160" s="56" t="s">
        <v>37</v>
      </c>
      <c r="H160" s="57">
        <v>30</v>
      </c>
      <c r="I160" s="289"/>
      <c r="J160" s="296"/>
      <c r="K160" s="296"/>
      <c r="L160" s="296"/>
      <c r="M160" s="43">
        <f t="shared" si="18"/>
        <v>0</v>
      </c>
      <c r="N160" s="252">
        <f t="shared" si="16"/>
        <v>0</v>
      </c>
    </row>
    <row r="161" spans="1:14" ht="12.75" customHeight="1" x14ac:dyDescent="0.25">
      <c r="A161" s="54">
        <v>253</v>
      </c>
      <c r="B161" s="55"/>
      <c r="C161" s="366" t="s">
        <v>740</v>
      </c>
      <c r="D161" s="367"/>
      <c r="E161" s="367"/>
      <c r="F161" s="368"/>
      <c r="G161" s="56" t="s">
        <v>37</v>
      </c>
      <c r="H161" s="57">
        <v>30</v>
      </c>
      <c r="I161" s="289"/>
      <c r="J161" s="296"/>
      <c r="K161" s="296"/>
      <c r="L161" s="296"/>
      <c r="M161" s="43">
        <f t="shared" si="18"/>
        <v>0</v>
      </c>
      <c r="N161" s="252">
        <f t="shared" si="16"/>
        <v>0</v>
      </c>
    </row>
    <row r="162" spans="1:14" ht="12.75" customHeight="1" x14ac:dyDescent="0.25">
      <c r="A162" s="54">
        <v>254</v>
      </c>
      <c r="B162" s="55"/>
      <c r="C162" s="366" t="s">
        <v>741</v>
      </c>
      <c r="D162" s="367"/>
      <c r="E162" s="367"/>
      <c r="F162" s="368"/>
      <c r="G162" s="56" t="s">
        <v>37</v>
      </c>
      <c r="H162" s="57">
        <v>250</v>
      </c>
      <c r="I162" s="291"/>
      <c r="J162" s="301"/>
      <c r="K162" s="301"/>
      <c r="L162" s="301"/>
      <c r="M162" s="43">
        <f t="shared" si="18"/>
        <v>0</v>
      </c>
      <c r="N162" s="252">
        <f t="shared" si="16"/>
        <v>0</v>
      </c>
    </row>
    <row r="163" spans="1:14" x14ac:dyDescent="0.25">
      <c r="A163" s="32">
        <v>255</v>
      </c>
      <c r="B163" s="33"/>
      <c r="C163" s="388" t="s">
        <v>742</v>
      </c>
      <c r="D163" s="389"/>
      <c r="E163" s="389"/>
      <c r="F163" s="390"/>
      <c r="G163" s="34" t="s">
        <v>134</v>
      </c>
      <c r="H163" s="35">
        <v>250</v>
      </c>
      <c r="I163" s="293"/>
      <c r="J163" s="296"/>
      <c r="K163" s="296"/>
      <c r="L163" s="296"/>
      <c r="M163" s="296"/>
      <c r="N163" s="247"/>
    </row>
    <row r="164" spans="1:14" ht="11.25" customHeight="1" x14ac:dyDescent="0.2">
      <c r="A164" s="38"/>
      <c r="B164" s="39"/>
      <c r="C164" s="385" t="s">
        <v>23</v>
      </c>
      <c r="D164" s="386"/>
      <c r="E164" s="386"/>
      <c r="F164" s="387"/>
      <c r="G164" s="40"/>
      <c r="H164" s="41"/>
      <c r="I164" s="42"/>
      <c r="J164" s="297"/>
      <c r="K164" s="297"/>
      <c r="L164" s="297"/>
      <c r="M164" s="297"/>
      <c r="N164" s="248"/>
    </row>
    <row r="165" spans="1:14" ht="12" customHeight="1" x14ac:dyDescent="0.2">
      <c r="A165" s="44" t="s">
        <v>743</v>
      </c>
      <c r="B165" s="39"/>
      <c r="C165" s="381" t="s">
        <v>14</v>
      </c>
      <c r="D165" s="382"/>
      <c r="E165" s="382"/>
      <c r="F165" s="383"/>
      <c r="G165" s="40"/>
      <c r="H165" s="41"/>
      <c r="I165" s="45"/>
      <c r="J165" s="298"/>
      <c r="K165" s="298"/>
      <c r="L165" s="298"/>
      <c r="M165" s="298"/>
      <c r="N165" s="249"/>
    </row>
    <row r="166" spans="1:14" ht="11.25" customHeight="1" x14ac:dyDescent="0.2">
      <c r="A166" s="38"/>
      <c r="B166" s="39"/>
      <c r="C166" s="385" t="s">
        <v>25</v>
      </c>
      <c r="D166" s="386"/>
      <c r="E166" s="386"/>
      <c r="F166" s="387"/>
      <c r="G166" s="40"/>
      <c r="H166" s="41"/>
      <c r="I166" s="45"/>
      <c r="J166" s="298"/>
      <c r="K166" s="298"/>
      <c r="L166" s="298"/>
      <c r="M166" s="298"/>
      <c r="N166" s="250"/>
    </row>
    <row r="167" spans="1:14" ht="30.75" customHeight="1" x14ac:dyDescent="0.25">
      <c r="A167" s="44" t="s">
        <v>744</v>
      </c>
      <c r="B167" s="46"/>
      <c r="C167" s="384" t="s">
        <v>1047</v>
      </c>
      <c r="D167" s="376"/>
      <c r="E167" s="376"/>
      <c r="F167" s="377"/>
      <c r="G167" s="47" t="s">
        <v>27</v>
      </c>
      <c r="H167" s="60">
        <v>93.35</v>
      </c>
      <c r="I167" s="287"/>
      <c r="J167" s="43">
        <f>H167*I167</f>
        <v>0</v>
      </c>
      <c r="K167" s="43"/>
      <c r="L167" s="43"/>
      <c r="M167" s="43"/>
      <c r="N167" s="251">
        <f>SUM(J167:M167)</f>
        <v>0</v>
      </c>
    </row>
    <row r="168" spans="1:14" ht="11.25" customHeight="1" x14ac:dyDescent="0.2">
      <c r="A168" s="44" t="s">
        <v>745</v>
      </c>
      <c r="B168" s="39"/>
      <c r="C168" s="381" t="s">
        <v>15</v>
      </c>
      <c r="D168" s="382"/>
      <c r="E168" s="382"/>
      <c r="F168" s="383"/>
      <c r="G168" s="40"/>
      <c r="H168" s="41"/>
      <c r="I168" s="51"/>
      <c r="J168" s="299"/>
      <c r="K168" s="299"/>
      <c r="L168" s="299"/>
      <c r="M168" s="299"/>
      <c r="N168" s="249"/>
    </row>
    <row r="169" spans="1:14" ht="12" customHeight="1" x14ac:dyDescent="0.25">
      <c r="A169" s="44" t="s">
        <v>746</v>
      </c>
      <c r="B169" s="49"/>
      <c r="C169" s="378" t="s">
        <v>41</v>
      </c>
      <c r="D169" s="379"/>
      <c r="E169" s="379"/>
      <c r="F169" s="380"/>
      <c r="G169" s="47" t="s">
        <v>31</v>
      </c>
      <c r="H169" s="58">
        <v>57.615625000000001</v>
      </c>
      <c r="I169" s="288"/>
      <c r="J169" s="300"/>
      <c r="K169" s="43">
        <f>H169*I169</f>
        <v>0</v>
      </c>
      <c r="L169" s="298"/>
      <c r="M169" s="298"/>
      <c r="N169" s="251">
        <f>SUM(J169:M169)</f>
        <v>0</v>
      </c>
    </row>
    <row r="170" spans="1:14" ht="11.25" customHeight="1" x14ac:dyDescent="0.25">
      <c r="A170" s="44" t="s">
        <v>747</v>
      </c>
      <c r="B170" s="49"/>
      <c r="C170" s="378" t="s">
        <v>308</v>
      </c>
      <c r="D170" s="379"/>
      <c r="E170" s="379"/>
      <c r="F170" s="380"/>
      <c r="G170" s="47" t="s">
        <v>31</v>
      </c>
      <c r="H170" s="58">
        <v>0.708125</v>
      </c>
      <c r="I170" s="287"/>
      <c r="J170" s="298"/>
      <c r="K170" s="43">
        <f t="shared" ref="K170:K171" si="19">H170*I170</f>
        <v>0</v>
      </c>
      <c r="L170" s="298"/>
      <c r="M170" s="298"/>
      <c r="N170" s="251">
        <f t="shared" ref="N170:N171" si="20">SUM(J170:M170)</f>
        <v>0</v>
      </c>
    </row>
    <row r="171" spans="1:14" ht="11.25" customHeight="1" x14ac:dyDescent="0.25">
      <c r="A171" s="44" t="s">
        <v>748</v>
      </c>
      <c r="B171" s="49"/>
      <c r="C171" s="378" t="s">
        <v>32</v>
      </c>
      <c r="D171" s="379"/>
      <c r="E171" s="379"/>
      <c r="F171" s="380"/>
      <c r="G171" s="47" t="s">
        <v>31</v>
      </c>
      <c r="H171" s="58">
        <v>0.708125</v>
      </c>
      <c r="I171" s="287"/>
      <c r="J171" s="298"/>
      <c r="K171" s="43">
        <f t="shared" si="19"/>
        <v>0</v>
      </c>
      <c r="L171" s="298"/>
      <c r="M171" s="298"/>
      <c r="N171" s="251">
        <f t="shared" si="20"/>
        <v>0</v>
      </c>
    </row>
    <row r="172" spans="1:14" ht="11.25" customHeight="1" x14ac:dyDescent="0.25">
      <c r="A172" s="44" t="s">
        <v>749</v>
      </c>
      <c r="B172" s="49"/>
      <c r="C172" s="378" t="s">
        <v>724</v>
      </c>
      <c r="D172" s="379"/>
      <c r="E172" s="379"/>
      <c r="F172" s="380"/>
      <c r="G172" s="47" t="s">
        <v>31</v>
      </c>
      <c r="H172" s="59">
        <v>14.29125</v>
      </c>
      <c r="I172" s="288"/>
      <c r="J172" s="300"/>
      <c r="K172" s="43">
        <f>H172*I172</f>
        <v>0</v>
      </c>
      <c r="L172" s="298"/>
      <c r="M172" s="298"/>
      <c r="N172" s="251">
        <f>SUM(J172:M172)</f>
        <v>0</v>
      </c>
    </row>
    <row r="173" spans="1:14" ht="12" customHeight="1" x14ac:dyDescent="0.2">
      <c r="A173" s="44" t="s">
        <v>750</v>
      </c>
      <c r="B173" s="39"/>
      <c r="C173" s="381" t="s">
        <v>16</v>
      </c>
      <c r="D173" s="382"/>
      <c r="E173" s="382"/>
      <c r="F173" s="383"/>
      <c r="G173" s="40"/>
      <c r="H173" s="41"/>
      <c r="I173" s="51"/>
      <c r="J173" s="299"/>
      <c r="K173" s="299"/>
      <c r="L173" s="299"/>
      <c r="M173" s="299"/>
      <c r="N173" s="249"/>
    </row>
    <row r="174" spans="1:14" ht="27.75" customHeight="1" x14ac:dyDescent="0.25">
      <c r="A174" s="44" t="s">
        <v>751</v>
      </c>
      <c r="B174" s="49"/>
      <c r="C174" s="378" t="s">
        <v>752</v>
      </c>
      <c r="D174" s="379"/>
      <c r="E174" s="379"/>
      <c r="F174" s="380"/>
      <c r="G174" s="47" t="s">
        <v>35</v>
      </c>
      <c r="H174" s="53">
        <v>7.5</v>
      </c>
      <c r="I174" s="288"/>
      <c r="J174" s="300"/>
      <c r="K174" s="300"/>
      <c r="L174" s="43">
        <f>H174*I174</f>
        <v>0</v>
      </c>
      <c r="M174" s="298"/>
      <c r="N174" s="251">
        <f t="shared" ref="N174:N185" si="21">SUM(J174:M174)</f>
        <v>0</v>
      </c>
    </row>
    <row r="175" spans="1:14" ht="12" customHeight="1" x14ac:dyDescent="0.25">
      <c r="A175" s="44" t="s">
        <v>753</v>
      </c>
      <c r="B175" s="49"/>
      <c r="C175" s="378" t="s">
        <v>754</v>
      </c>
      <c r="D175" s="379"/>
      <c r="E175" s="379"/>
      <c r="F175" s="380"/>
      <c r="G175" s="47" t="s">
        <v>732</v>
      </c>
      <c r="H175" s="53">
        <v>2.5</v>
      </c>
      <c r="I175" s="287"/>
      <c r="J175" s="298"/>
      <c r="K175" s="298"/>
      <c r="L175" s="43">
        <f t="shared" ref="L175:L182" si="22">H175*I175</f>
        <v>0</v>
      </c>
      <c r="M175" s="298"/>
      <c r="N175" s="251">
        <f t="shared" si="21"/>
        <v>0</v>
      </c>
    </row>
    <row r="176" spans="1:14" ht="11.25" customHeight="1" x14ac:dyDescent="0.25">
      <c r="A176" s="44" t="s">
        <v>755</v>
      </c>
      <c r="B176" s="49"/>
      <c r="C176" s="378" t="s">
        <v>731</v>
      </c>
      <c r="D176" s="379"/>
      <c r="E176" s="379"/>
      <c r="F176" s="380"/>
      <c r="G176" s="47" t="s">
        <v>732</v>
      </c>
      <c r="H176" s="53">
        <v>62.5</v>
      </c>
      <c r="I176" s="288"/>
      <c r="J176" s="300"/>
      <c r="K176" s="300"/>
      <c r="L176" s="43">
        <f t="shared" si="22"/>
        <v>0</v>
      </c>
      <c r="M176" s="298"/>
      <c r="N176" s="251">
        <f t="shared" si="21"/>
        <v>0</v>
      </c>
    </row>
    <row r="177" spans="1:14" ht="12" customHeight="1" x14ac:dyDescent="0.25">
      <c r="A177" s="44" t="s">
        <v>756</v>
      </c>
      <c r="B177" s="49"/>
      <c r="C177" s="378" t="s">
        <v>757</v>
      </c>
      <c r="D177" s="379"/>
      <c r="E177" s="379"/>
      <c r="F177" s="380"/>
      <c r="G177" s="47" t="s">
        <v>758</v>
      </c>
      <c r="H177" s="82">
        <v>25</v>
      </c>
      <c r="I177" s="288"/>
      <c r="J177" s="300"/>
      <c r="K177" s="300"/>
      <c r="L177" s="43">
        <f t="shared" si="22"/>
        <v>0</v>
      </c>
      <c r="M177" s="298"/>
      <c r="N177" s="251">
        <f t="shared" si="21"/>
        <v>0</v>
      </c>
    </row>
    <row r="178" spans="1:14" ht="11.25" customHeight="1" x14ac:dyDescent="0.25">
      <c r="A178" s="44" t="s">
        <v>759</v>
      </c>
      <c r="B178" s="49"/>
      <c r="C178" s="378" t="s">
        <v>760</v>
      </c>
      <c r="D178" s="379"/>
      <c r="E178" s="379"/>
      <c r="F178" s="380"/>
      <c r="G178" s="47" t="s">
        <v>758</v>
      </c>
      <c r="H178" s="82">
        <v>25</v>
      </c>
      <c r="I178" s="288"/>
      <c r="J178" s="300"/>
      <c r="K178" s="300"/>
      <c r="L178" s="43">
        <f t="shared" si="22"/>
        <v>0</v>
      </c>
      <c r="M178" s="298"/>
      <c r="N178" s="251">
        <f t="shared" si="21"/>
        <v>0</v>
      </c>
    </row>
    <row r="179" spans="1:14" ht="11.25" customHeight="1" x14ac:dyDescent="0.25">
      <c r="A179" s="44" t="s">
        <v>761</v>
      </c>
      <c r="B179" s="49"/>
      <c r="C179" s="378" t="s">
        <v>762</v>
      </c>
      <c r="D179" s="379"/>
      <c r="E179" s="379"/>
      <c r="F179" s="380"/>
      <c r="G179" s="47" t="s">
        <v>758</v>
      </c>
      <c r="H179" s="53">
        <v>12.5</v>
      </c>
      <c r="I179" s="287"/>
      <c r="J179" s="298"/>
      <c r="K179" s="298"/>
      <c r="L179" s="43">
        <f t="shared" si="22"/>
        <v>0</v>
      </c>
      <c r="M179" s="298"/>
      <c r="N179" s="251">
        <f t="shared" si="21"/>
        <v>0</v>
      </c>
    </row>
    <row r="180" spans="1:14" ht="27.75" customHeight="1" x14ac:dyDescent="0.25">
      <c r="A180" s="44" t="s">
        <v>763</v>
      </c>
      <c r="B180" s="49"/>
      <c r="C180" s="378" t="s">
        <v>764</v>
      </c>
      <c r="D180" s="379"/>
      <c r="E180" s="379"/>
      <c r="F180" s="380"/>
      <c r="G180" s="47" t="s">
        <v>35</v>
      </c>
      <c r="H180" s="50">
        <v>2.625</v>
      </c>
      <c r="I180" s="287"/>
      <c r="J180" s="298"/>
      <c r="K180" s="298"/>
      <c r="L180" s="43">
        <f t="shared" si="22"/>
        <v>0</v>
      </c>
      <c r="M180" s="298"/>
      <c r="N180" s="251">
        <f t="shared" si="21"/>
        <v>0</v>
      </c>
    </row>
    <row r="181" spans="1:14" ht="29.25" customHeight="1" x14ac:dyDescent="0.25">
      <c r="A181" s="44" t="s">
        <v>765</v>
      </c>
      <c r="B181" s="49"/>
      <c r="C181" s="384" t="s">
        <v>1048</v>
      </c>
      <c r="D181" s="376"/>
      <c r="E181" s="376"/>
      <c r="F181" s="377"/>
      <c r="G181" s="47" t="s">
        <v>47</v>
      </c>
      <c r="H181" s="59">
        <v>0.12875</v>
      </c>
      <c r="I181" s="287"/>
      <c r="J181" s="298"/>
      <c r="K181" s="298"/>
      <c r="L181" s="43">
        <f t="shared" si="22"/>
        <v>0</v>
      </c>
      <c r="M181" s="298"/>
      <c r="N181" s="251">
        <f t="shared" si="21"/>
        <v>0</v>
      </c>
    </row>
    <row r="182" spans="1:14" ht="12" customHeight="1" x14ac:dyDescent="0.25">
      <c r="A182" s="44" t="s">
        <v>766</v>
      </c>
      <c r="B182" s="49"/>
      <c r="C182" s="378" t="s">
        <v>767</v>
      </c>
      <c r="D182" s="379"/>
      <c r="E182" s="379"/>
      <c r="F182" s="380"/>
      <c r="G182" s="47" t="s">
        <v>35</v>
      </c>
      <c r="H182" s="60">
        <v>5.45</v>
      </c>
      <c r="I182" s="287"/>
      <c r="J182" s="298"/>
      <c r="K182" s="298"/>
      <c r="L182" s="43">
        <f t="shared" si="22"/>
        <v>0</v>
      </c>
      <c r="M182" s="298"/>
      <c r="N182" s="251">
        <f t="shared" si="21"/>
        <v>0</v>
      </c>
    </row>
    <row r="183" spans="1:14" ht="12.75" customHeight="1" x14ac:dyDescent="0.25">
      <c r="A183" s="54">
        <v>256</v>
      </c>
      <c r="B183" s="55"/>
      <c r="C183" s="366" t="s">
        <v>768</v>
      </c>
      <c r="D183" s="367"/>
      <c r="E183" s="367"/>
      <c r="F183" s="368"/>
      <c r="G183" s="56" t="s">
        <v>134</v>
      </c>
      <c r="H183" s="57">
        <v>250</v>
      </c>
      <c r="I183" s="289"/>
      <c r="J183" s="296"/>
      <c r="K183" s="296"/>
      <c r="L183" s="296"/>
      <c r="M183" s="43">
        <f>H183*I183</f>
        <v>0</v>
      </c>
      <c r="N183" s="252">
        <f t="shared" si="21"/>
        <v>0</v>
      </c>
    </row>
    <row r="184" spans="1:14" ht="12.75" customHeight="1" x14ac:dyDescent="0.25">
      <c r="A184" s="54">
        <v>257</v>
      </c>
      <c r="B184" s="55"/>
      <c r="C184" s="366" t="s">
        <v>769</v>
      </c>
      <c r="D184" s="367"/>
      <c r="E184" s="367"/>
      <c r="F184" s="368"/>
      <c r="G184" s="56" t="s">
        <v>134</v>
      </c>
      <c r="H184" s="57">
        <v>360</v>
      </c>
      <c r="I184" s="289"/>
      <c r="J184" s="296"/>
      <c r="K184" s="296"/>
      <c r="L184" s="296"/>
      <c r="M184" s="43">
        <f t="shared" ref="M184:M185" si="23">H184*I184</f>
        <v>0</v>
      </c>
      <c r="N184" s="252">
        <f t="shared" si="21"/>
        <v>0</v>
      </c>
    </row>
    <row r="185" spans="1:14" ht="12.75" customHeight="1" x14ac:dyDescent="0.25">
      <c r="A185" s="54">
        <v>258</v>
      </c>
      <c r="B185" s="55"/>
      <c r="C185" s="366" t="s">
        <v>770</v>
      </c>
      <c r="D185" s="367"/>
      <c r="E185" s="367"/>
      <c r="F185" s="368"/>
      <c r="G185" s="56" t="s">
        <v>134</v>
      </c>
      <c r="H185" s="57">
        <v>950</v>
      </c>
      <c r="I185" s="291"/>
      <c r="J185" s="301"/>
      <c r="K185" s="301"/>
      <c r="L185" s="301"/>
      <c r="M185" s="43">
        <f t="shared" si="23"/>
        <v>0</v>
      </c>
      <c r="N185" s="252">
        <f t="shared" si="21"/>
        <v>0</v>
      </c>
    </row>
    <row r="186" spans="1:14" ht="12.75" customHeight="1" x14ac:dyDescent="0.25">
      <c r="A186" s="310" t="s">
        <v>771</v>
      </c>
      <c r="B186" s="277"/>
      <c r="C186" s="277"/>
      <c r="D186" s="277"/>
      <c r="E186" s="277"/>
      <c r="F186" s="277"/>
      <c r="G186" s="277"/>
      <c r="H186" s="277"/>
      <c r="I186" s="283"/>
      <c r="J186" s="283"/>
      <c r="K186" s="283"/>
      <c r="L186" s="283"/>
      <c r="M186" s="283"/>
      <c r="N186" s="313"/>
    </row>
    <row r="187" spans="1:14" ht="29.1" customHeight="1" x14ac:dyDescent="0.25">
      <c r="A187" s="32">
        <v>259</v>
      </c>
      <c r="B187" s="33"/>
      <c r="C187" s="388" t="s">
        <v>772</v>
      </c>
      <c r="D187" s="389"/>
      <c r="E187" s="389"/>
      <c r="F187" s="390"/>
      <c r="G187" s="34" t="s">
        <v>773</v>
      </c>
      <c r="H187" s="295">
        <v>2560</v>
      </c>
      <c r="I187" s="36"/>
      <c r="J187" s="296"/>
      <c r="K187" s="296"/>
      <c r="L187" s="296"/>
      <c r="M187" s="296"/>
      <c r="N187" s="247"/>
    </row>
    <row r="188" spans="1:14" ht="12" customHeight="1" x14ac:dyDescent="0.2">
      <c r="A188" s="38"/>
      <c r="B188" s="39"/>
      <c r="C188" s="385" t="s">
        <v>23</v>
      </c>
      <c r="D188" s="386"/>
      <c r="E188" s="386"/>
      <c r="F188" s="387"/>
      <c r="G188" s="40"/>
      <c r="H188" s="41"/>
      <c r="I188" s="42"/>
      <c r="J188" s="297"/>
      <c r="K188" s="297"/>
      <c r="L188" s="297"/>
      <c r="M188" s="297"/>
      <c r="N188" s="248"/>
    </row>
    <row r="189" spans="1:14" ht="11.25" customHeight="1" x14ac:dyDescent="0.2">
      <c r="A189" s="44" t="s">
        <v>774</v>
      </c>
      <c r="B189" s="39"/>
      <c r="C189" s="381" t="s">
        <v>14</v>
      </c>
      <c r="D189" s="382"/>
      <c r="E189" s="382"/>
      <c r="F189" s="383"/>
      <c r="G189" s="40"/>
      <c r="H189" s="41"/>
      <c r="I189" s="51"/>
      <c r="J189" s="299"/>
      <c r="K189" s="299"/>
      <c r="L189" s="299"/>
      <c r="M189" s="299"/>
      <c r="N189" s="249"/>
    </row>
    <row r="190" spans="1:14" ht="11.25" customHeight="1" x14ac:dyDescent="0.2">
      <c r="A190" s="38"/>
      <c r="B190" s="39"/>
      <c r="C190" s="385" t="s">
        <v>25</v>
      </c>
      <c r="D190" s="386"/>
      <c r="E190" s="386"/>
      <c r="F190" s="387"/>
      <c r="G190" s="40"/>
      <c r="H190" s="41"/>
      <c r="I190" s="125"/>
      <c r="J190" s="303"/>
      <c r="K190" s="303"/>
      <c r="L190" s="303"/>
      <c r="M190" s="303"/>
      <c r="N190" s="250"/>
    </row>
    <row r="191" spans="1:14" ht="30" customHeight="1" x14ac:dyDescent="0.25">
      <c r="A191" s="44" t="s">
        <v>775</v>
      </c>
      <c r="B191" s="46"/>
      <c r="C191" s="378" t="s">
        <v>635</v>
      </c>
      <c r="D191" s="379"/>
      <c r="E191" s="379"/>
      <c r="F191" s="380"/>
      <c r="G191" s="47" t="s">
        <v>27</v>
      </c>
      <c r="H191" s="50">
        <v>329.72800000000001</v>
      </c>
      <c r="I191" s="287"/>
      <c r="J191" s="43">
        <f>H191*I191</f>
        <v>0</v>
      </c>
      <c r="K191" s="43"/>
      <c r="L191" s="43"/>
      <c r="M191" s="43"/>
      <c r="N191" s="251">
        <f>SUM(J191:M191)</f>
        <v>0</v>
      </c>
    </row>
    <row r="192" spans="1:14" ht="11.25" customHeight="1" x14ac:dyDescent="0.2">
      <c r="A192" s="44" t="s">
        <v>776</v>
      </c>
      <c r="B192" s="39"/>
      <c r="C192" s="381" t="s">
        <v>15</v>
      </c>
      <c r="D192" s="382"/>
      <c r="E192" s="382"/>
      <c r="F192" s="383"/>
      <c r="G192" s="40"/>
      <c r="H192" s="41"/>
      <c r="I192" s="51"/>
      <c r="J192" s="299"/>
      <c r="K192" s="299"/>
      <c r="L192" s="299"/>
      <c r="M192" s="299"/>
      <c r="N192" s="249"/>
    </row>
    <row r="193" spans="1:14" ht="11.25" customHeight="1" x14ac:dyDescent="0.25">
      <c r="A193" s="44" t="s">
        <v>777</v>
      </c>
      <c r="B193" s="49"/>
      <c r="C193" s="378" t="s">
        <v>778</v>
      </c>
      <c r="D193" s="379"/>
      <c r="E193" s="379"/>
      <c r="F193" s="380"/>
      <c r="G193" s="47" t="s">
        <v>31</v>
      </c>
      <c r="H193" s="60">
        <v>90.64</v>
      </c>
      <c r="I193" s="287"/>
      <c r="J193" s="300"/>
      <c r="K193" s="43">
        <f>H193*I193</f>
        <v>0</v>
      </c>
      <c r="L193" s="298"/>
      <c r="M193" s="298"/>
      <c r="N193" s="251">
        <f>SUM(J193:M193)</f>
        <v>0</v>
      </c>
    </row>
    <row r="194" spans="1:14" ht="11.25" customHeight="1" x14ac:dyDescent="0.25">
      <c r="A194" s="44" t="s">
        <v>779</v>
      </c>
      <c r="B194" s="49"/>
      <c r="C194" s="378" t="s">
        <v>780</v>
      </c>
      <c r="D194" s="379"/>
      <c r="E194" s="379"/>
      <c r="F194" s="380"/>
      <c r="G194" s="47" t="s">
        <v>31</v>
      </c>
      <c r="H194" s="60">
        <v>90.64</v>
      </c>
      <c r="I194" s="288"/>
      <c r="J194" s="300"/>
      <c r="K194" s="43">
        <f t="shared" ref="K194:K196" si="24">H194*I194</f>
        <v>0</v>
      </c>
      <c r="L194" s="298"/>
      <c r="M194" s="298"/>
      <c r="N194" s="251">
        <f t="shared" ref="N194:N196" si="25">SUM(J194:M194)</f>
        <v>0</v>
      </c>
    </row>
    <row r="195" spans="1:14" ht="11.25" customHeight="1" x14ac:dyDescent="0.25">
      <c r="A195" s="44" t="s">
        <v>781</v>
      </c>
      <c r="B195" s="49"/>
      <c r="C195" s="378" t="s">
        <v>308</v>
      </c>
      <c r="D195" s="379"/>
      <c r="E195" s="379"/>
      <c r="F195" s="380"/>
      <c r="G195" s="47" t="s">
        <v>31</v>
      </c>
      <c r="H195" s="48">
        <v>6.9215999999999998</v>
      </c>
      <c r="I195" s="287"/>
      <c r="J195" s="298"/>
      <c r="K195" s="43">
        <f t="shared" si="24"/>
        <v>0</v>
      </c>
      <c r="L195" s="298"/>
      <c r="M195" s="298"/>
      <c r="N195" s="251">
        <f t="shared" si="25"/>
        <v>0</v>
      </c>
    </row>
    <row r="196" spans="1:14" ht="11.25" customHeight="1" x14ac:dyDescent="0.25">
      <c r="A196" s="44" t="s">
        <v>782</v>
      </c>
      <c r="B196" s="49"/>
      <c r="C196" s="378" t="s">
        <v>32</v>
      </c>
      <c r="D196" s="379"/>
      <c r="E196" s="379"/>
      <c r="F196" s="380"/>
      <c r="G196" s="47" t="s">
        <v>31</v>
      </c>
      <c r="H196" s="48">
        <v>6.9215999999999998</v>
      </c>
      <c r="I196" s="287"/>
      <c r="J196" s="298"/>
      <c r="K196" s="43">
        <f t="shared" si="24"/>
        <v>0</v>
      </c>
      <c r="L196" s="298"/>
      <c r="M196" s="298"/>
      <c r="N196" s="251">
        <f t="shared" si="25"/>
        <v>0</v>
      </c>
    </row>
    <row r="197" spans="1:14" ht="11.25" customHeight="1" x14ac:dyDescent="0.2">
      <c r="A197" s="44" t="s">
        <v>783</v>
      </c>
      <c r="B197" s="39"/>
      <c r="C197" s="381" t="s">
        <v>16</v>
      </c>
      <c r="D197" s="382"/>
      <c r="E197" s="382"/>
      <c r="F197" s="383"/>
      <c r="G197" s="40"/>
      <c r="H197" s="41"/>
      <c r="I197" s="51"/>
      <c r="J197" s="299"/>
      <c r="K197" s="299"/>
      <c r="L197" s="299"/>
      <c r="M197" s="299"/>
      <c r="N197" s="249"/>
    </row>
    <row r="198" spans="1:14" ht="28.5" customHeight="1" x14ac:dyDescent="0.25">
      <c r="A198" s="44" t="s">
        <v>784</v>
      </c>
      <c r="B198" s="49"/>
      <c r="C198" s="378" t="s">
        <v>752</v>
      </c>
      <c r="D198" s="379"/>
      <c r="E198" s="379"/>
      <c r="F198" s="380"/>
      <c r="G198" s="47" t="s">
        <v>35</v>
      </c>
      <c r="H198" s="60">
        <v>2.56</v>
      </c>
      <c r="I198" s="288"/>
      <c r="J198" s="300"/>
      <c r="K198" s="300"/>
      <c r="L198" s="43">
        <f>H198*I198</f>
        <v>0</v>
      </c>
      <c r="M198" s="298"/>
      <c r="N198" s="251">
        <f t="shared" ref="N198:N208" si="26">SUM(J198:M198)</f>
        <v>0</v>
      </c>
    </row>
    <row r="199" spans="1:14" ht="12" customHeight="1" x14ac:dyDescent="0.25">
      <c r="A199" s="44" t="s">
        <v>785</v>
      </c>
      <c r="B199" s="49"/>
      <c r="C199" s="378" t="s">
        <v>786</v>
      </c>
      <c r="D199" s="379"/>
      <c r="E199" s="379"/>
      <c r="F199" s="380"/>
      <c r="G199" s="47" t="s">
        <v>47</v>
      </c>
      <c r="H199" s="58">
        <v>1.5872000000000001E-2</v>
      </c>
      <c r="I199" s="287"/>
      <c r="J199" s="298"/>
      <c r="K199" s="298"/>
      <c r="L199" s="43">
        <f t="shared" ref="L199:L206" si="27">H199*I199</f>
        <v>0</v>
      </c>
      <c r="M199" s="298"/>
      <c r="N199" s="251">
        <f t="shared" si="26"/>
        <v>0</v>
      </c>
    </row>
    <row r="200" spans="1:14" ht="11.25" customHeight="1" x14ac:dyDescent="0.25">
      <c r="A200" s="44" t="s">
        <v>787</v>
      </c>
      <c r="B200" s="49"/>
      <c r="C200" s="378" t="s">
        <v>788</v>
      </c>
      <c r="D200" s="379"/>
      <c r="E200" s="379"/>
      <c r="F200" s="380"/>
      <c r="G200" s="47" t="s">
        <v>789</v>
      </c>
      <c r="H200" s="48">
        <v>0.62719999999999998</v>
      </c>
      <c r="I200" s="287"/>
      <c r="J200" s="298"/>
      <c r="K200" s="298"/>
      <c r="L200" s="43">
        <f t="shared" si="27"/>
        <v>0</v>
      </c>
      <c r="M200" s="298"/>
      <c r="N200" s="251">
        <f t="shared" si="26"/>
        <v>0</v>
      </c>
    </row>
    <row r="201" spans="1:14" ht="21.95" customHeight="1" x14ac:dyDescent="0.25">
      <c r="A201" s="44" t="s">
        <v>790</v>
      </c>
      <c r="B201" s="49"/>
      <c r="C201" s="378" t="s">
        <v>791</v>
      </c>
      <c r="D201" s="379"/>
      <c r="E201" s="379"/>
      <c r="F201" s="380"/>
      <c r="G201" s="47" t="s">
        <v>47</v>
      </c>
      <c r="H201" s="58">
        <v>6.6559999999999996E-3</v>
      </c>
      <c r="I201" s="287"/>
      <c r="J201" s="298"/>
      <c r="K201" s="298"/>
      <c r="L201" s="43">
        <f t="shared" si="27"/>
        <v>0</v>
      </c>
      <c r="M201" s="298"/>
      <c r="N201" s="251">
        <f t="shared" si="26"/>
        <v>0</v>
      </c>
    </row>
    <row r="202" spans="1:14" ht="11.25" customHeight="1" x14ac:dyDescent="0.25">
      <c r="A202" s="44" t="s">
        <v>792</v>
      </c>
      <c r="B202" s="49"/>
      <c r="C202" s="378" t="s">
        <v>793</v>
      </c>
      <c r="D202" s="379"/>
      <c r="E202" s="379"/>
      <c r="F202" s="380"/>
      <c r="G202" s="47" t="s">
        <v>732</v>
      </c>
      <c r="H202" s="60">
        <v>46.08</v>
      </c>
      <c r="I202" s="288"/>
      <c r="J202" s="300"/>
      <c r="K202" s="300"/>
      <c r="L202" s="43">
        <f t="shared" si="27"/>
        <v>0</v>
      </c>
      <c r="M202" s="298"/>
      <c r="N202" s="251">
        <f t="shared" si="26"/>
        <v>0</v>
      </c>
    </row>
    <row r="203" spans="1:14" ht="11.45" customHeight="1" x14ac:dyDescent="0.25">
      <c r="A203" s="44" t="s">
        <v>794</v>
      </c>
      <c r="B203" s="49"/>
      <c r="C203" s="378" t="s">
        <v>795</v>
      </c>
      <c r="D203" s="379"/>
      <c r="E203" s="379"/>
      <c r="F203" s="380"/>
      <c r="G203" s="47" t="s">
        <v>796</v>
      </c>
      <c r="H203" s="59">
        <v>0.53247999999999995</v>
      </c>
      <c r="I203" s="288"/>
      <c r="J203" s="300"/>
      <c r="K203" s="300"/>
      <c r="L203" s="43">
        <f t="shared" si="27"/>
        <v>0</v>
      </c>
      <c r="M203" s="298"/>
      <c r="N203" s="251">
        <f t="shared" si="26"/>
        <v>0</v>
      </c>
    </row>
    <row r="204" spans="1:14" ht="11.25" customHeight="1" x14ac:dyDescent="0.25">
      <c r="A204" s="44" t="s">
        <v>797</v>
      </c>
      <c r="B204" s="49"/>
      <c r="C204" s="378" t="s">
        <v>798</v>
      </c>
      <c r="D204" s="379"/>
      <c r="E204" s="379"/>
      <c r="F204" s="380"/>
      <c r="G204" s="47" t="s">
        <v>35</v>
      </c>
      <c r="H204" s="50">
        <v>18.431999999999999</v>
      </c>
      <c r="I204" s="287"/>
      <c r="J204" s="298"/>
      <c r="K204" s="298"/>
      <c r="L204" s="43">
        <f t="shared" si="27"/>
        <v>0</v>
      </c>
      <c r="M204" s="298"/>
      <c r="N204" s="251">
        <f t="shared" si="26"/>
        <v>0</v>
      </c>
    </row>
    <row r="205" spans="1:14" ht="12" customHeight="1" x14ac:dyDescent="0.25">
      <c r="A205" s="44" t="s">
        <v>799</v>
      </c>
      <c r="B205" s="49"/>
      <c r="C205" s="378" t="s">
        <v>800</v>
      </c>
      <c r="D205" s="379"/>
      <c r="E205" s="379"/>
      <c r="F205" s="380"/>
      <c r="G205" s="47" t="s">
        <v>729</v>
      </c>
      <c r="H205" s="60">
        <v>2.56</v>
      </c>
      <c r="I205" s="287"/>
      <c r="J205" s="298"/>
      <c r="K205" s="298"/>
      <c r="L205" s="43">
        <f t="shared" si="27"/>
        <v>0</v>
      </c>
      <c r="M205" s="298"/>
      <c r="N205" s="251">
        <f t="shared" si="26"/>
        <v>0</v>
      </c>
    </row>
    <row r="206" spans="1:14" ht="11.25" customHeight="1" x14ac:dyDescent="0.25">
      <c r="A206" s="44" t="s">
        <v>801</v>
      </c>
      <c r="B206" s="49"/>
      <c r="C206" s="378" t="s">
        <v>802</v>
      </c>
      <c r="D206" s="379"/>
      <c r="E206" s="379"/>
      <c r="F206" s="380"/>
      <c r="G206" s="47" t="s">
        <v>35</v>
      </c>
      <c r="H206" s="50">
        <v>2.8159999999999998</v>
      </c>
      <c r="I206" s="287"/>
      <c r="J206" s="298"/>
      <c r="K206" s="298"/>
      <c r="L206" s="43">
        <f t="shared" si="27"/>
        <v>0</v>
      </c>
      <c r="M206" s="298"/>
      <c r="N206" s="251">
        <f t="shared" si="26"/>
        <v>0</v>
      </c>
    </row>
    <row r="207" spans="1:14" ht="25.5" customHeight="1" x14ac:dyDescent="0.25">
      <c r="A207" s="54">
        <v>260</v>
      </c>
      <c r="B207" s="55"/>
      <c r="C207" s="366" t="s">
        <v>803</v>
      </c>
      <c r="D207" s="367"/>
      <c r="E207" s="367"/>
      <c r="F207" s="368"/>
      <c r="G207" s="56" t="s">
        <v>134</v>
      </c>
      <c r="H207" s="61">
        <v>2200</v>
      </c>
      <c r="I207" s="289"/>
      <c r="J207" s="296"/>
      <c r="K207" s="296"/>
      <c r="L207" s="296"/>
      <c r="M207" s="43">
        <f>H207*I207</f>
        <v>0</v>
      </c>
      <c r="N207" s="252">
        <f t="shared" si="26"/>
        <v>0</v>
      </c>
    </row>
    <row r="208" spans="1:14" ht="26.25" customHeight="1" x14ac:dyDescent="0.25">
      <c r="A208" s="54">
        <v>261</v>
      </c>
      <c r="B208" s="55"/>
      <c r="C208" s="366" t="s">
        <v>804</v>
      </c>
      <c r="D208" s="367"/>
      <c r="E208" s="367"/>
      <c r="F208" s="368"/>
      <c r="G208" s="56" t="s">
        <v>134</v>
      </c>
      <c r="H208" s="57">
        <v>360</v>
      </c>
      <c r="I208" s="291"/>
      <c r="J208" s="301"/>
      <c r="K208" s="301"/>
      <c r="L208" s="301"/>
      <c r="M208" s="43">
        <f t="shared" ref="M208" si="28">H208*I208</f>
        <v>0</v>
      </c>
      <c r="N208" s="252">
        <f t="shared" si="26"/>
        <v>0</v>
      </c>
    </row>
    <row r="209" spans="1:14" ht="12.75" customHeight="1" x14ac:dyDescent="0.25">
      <c r="A209" s="310" t="s">
        <v>805</v>
      </c>
      <c r="B209" s="277"/>
      <c r="C209" s="277"/>
      <c r="D209" s="277"/>
      <c r="E209" s="277"/>
      <c r="F209" s="277"/>
      <c r="G209" s="277"/>
      <c r="H209" s="277"/>
      <c r="I209" s="283"/>
      <c r="J209" s="283"/>
      <c r="K209" s="283"/>
      <c r="L209" s="283"/>
      <c r="M209" s="283"/>
      <c r="N209" s="313"/>
    </row>
    <row r="210" spans="1:14" ht="16.5" customHeight="1" x14ac:dyDescent="0.25">
      <c r="A210" s="32">
        <v>262</v>
      </c>
      <c r="B210" s="33"/>
      <c r="C210" s="388" t="s">
        <v>618</v>
      </c>
      <c r="D210" s="389"/>
      <c r="E210" s="389"/>
      <c r="F210" s="390"/>
      <c r="G210" s="34" t="s">
        <v>22</v>
      </c>
      <c r="H210" s="35">
        <v>23</v>
      </c>
      <c r="I210" s="36"/>
      <c r="J210" s="296"/>
      <c r="K210" s="296"/>
      <c r="L210" s="296"/>
      <c r="M210" s="296"/>
      <c r="N210" s="247"/>
    </row>
    <row r="211" spans="1:14" ht="12" customHeight="1" x14ac:dyDescent="0.2">
      <c r="A211" s="38"/>
      <c r="B211" s="39"/>
      <c r="C211" s="385" t="s">
        <v>23</v>
      </c>
      <c r="D211" s="386"/>
      <c r="E211" s="386"/>
      <c r="F211" s="387"/>
      <c r="G211" s="40"/>
      <c r="H211" s="41"/>
      <c r="I211" s="42"/>
      <c r="J211" s="297"/>
      <c r="K211" s="297"/>
      <c r="L211" s="297"/>
      <c r="M211" s="297"/>
      <c r="N211" s="248"/>
    </row>
    <row r="212" spans="1:14" ht="11.25" customHeight="1" x14ac:dyDescent="0.2">
      <c r="A212" s="44" t="s">
        <v>806</v>
      </c>
      <c r="B212" s="39"/>
      <c r="C212" s="381" t="s">
        <v>14</v>
      </c>
      <c r="D212" s="382"/>
      <c r="E212" s="382"/>
      <c r="F212" s="383"/>
      <c r="G212" s="40"/>
      <c r="H212" s="41"/>
      <c r="I212" s="45"/>
      <c r="J212" s="298"/>
      <c r="K212" s="298"/>
      <c r="L212" s="298"/>
      <c r="M212" s="298"/>
      <c r="N212" s="249"/>
    </row>
    <row r="213" spans="1:14" ht="12" customHeight="1" x14ac:dyDescent="0.2">
      <c r="A213" s="38"/>
      <c r="B213" s="39"/>
      <c r="C213" s="385" t="s">
        <v>25</v>
      </c>
      <c r="D213" s="386"/>
      <c r="E213" s="386"/>
      <c r="F213" s="387"/>
      <c r="G213" s="40"/>
      <c r="H213" s="41"/>
      <c r="I213" s="45"/>
      <c r="J213" s="298"/>
      <c r="K213" s="298"/>
      <c r="L213" s="298"/>
      <c r="M213" s="298"/>
      <c r="N213" s="250"/>
    </row>
    <row r="214" spans="1:14" ht="30.75" customHeight="1" x14ac:dyDescent="0.25">
      <c r="A214" s="44" t="s">
        <v>807</v>
      </c>
      <c r="B214" s="46"/>
      <c r="C214" s="384" t="s">
        <v>909</v>
      </c>
      <c r="D214" s="376"/>
      <c r="E214" s="376"/>
      <c r="F214" s="377"/>
      <c r="G214" s="47" t="s">
        <v>27</v>
      </c>
      <c r="H214" s="48">
        <v>30.500299999999999</v>
      </c>
      <c r="I214" s="287"/>
      <c r="J214" s="43">
        <f>H214*I214</f>
        <v>0</v>
      </c>
      <c r="K214" s="43"/>
      <c r="L214" s="43"/>
      <c r="M214" s="43"/>
      <c r="N214" s="251">
        <f>SUM(J214:M214)</f>
        <v>0</v>
      </c>
    </row>
    <row r="215" spans="1:14" ht="12" customHeight="1" x14ac:dyDescent="0.2">
      <c r="A215" s="44" t="s">
        <v>808</v>
      </c>
      <c r="B215" s="39"/>
      <c r="C215" s="381" t="s">
        <v>16</v>
      </c>
      <c r="D215" s="382"/>
      <c r="E215" s="382"/>
      <c r="F215" s="383"/>
      <c r="G215" s="40"/>
      <c r="H215" s="41"/>
      <c r="I215" s="51"/>
      <c r="J215" s="299"/>
      <c r="K215" s="299"/>
      <c r="L215" s="299"/>
      <c r="M215" s="299"/>
      <c r="N215" s="249"/>
    </row>
    <row r="216" spans="1:14" ht="14.25" customHeight="1" x14ac:dyDescent="0.25">
      <c r="A216" s="44" t="s">
        <v>809</v>
      </c>
      <c r="B216" s="49"/>
      <c r="C216" s="378" t="s">
        <v>320</v>
      </c>
      <c r="D216" s="379"/>
      <c r="E216" s="379"/>
      <c r="F216" s="380"/>
      <c r="G216" s="47" t="s">
        <v>47</v>
      </c>
      <c r="H216" s="59">
        <v>4.6000000000000001E-4</v>
      </c>
      <c r="I216" s="287"/>
      <c r="J216" s="298"/>
      <c r="K216" s="298"/>
      <c r="L216" s="43">
        <f>H216*I216</f>
        <v>0</v>
      </c>
      <c r="M216" s="298"/>
      <c r="N216" s="251">
        <f t="shared" ref="N216:N229" si="29">SUM(J216:M216)</f>
        <v>0</v>
      </c>
    </row>
    <row r="217" spans="1:14" ht="12.75" customHeight="1" x14ac:dyDescent="0.25">
      <c r="A217" s="54">
        <v>263</v>
      </c>
      <c r="B217" s="55"/>
      <c r="C217" s="366" t="s">
        <v>810</v>
      </c>
      <c r="D217" s="367"/>
      <c r="E217" s="367"/>
      <c r="F217" s="368"/>
      <c r="G217" s="56" t="s">
        <v>37</v>
      </c>
      <c r="H217" s="57">
        <v>1</v>
      </c>
      <c r="I217" s="289"/>
      <c r="J217" s="296"/>
      <c r="K217" s="296"/>
      <c r="L217" s="296"/>
      <c r="M217" s="43">
        <f>H217*I217</f>
        <v>0</v>
      </c>
      <c r="N217" s="252">
        <f t="shared" si="29"/>
        <v>0</v>
      </c>
    </row>
    <row r="218" spans="1:14" ht="12.75" customHeight="1" x14ac:dyDescent="0.25">
      <c r="A218" s="54">
        <v>264</v>
      </c>
      <c r="B218" s="55"/>
      <c r="C218" s="366" t="s">
        <v>811</v>
      </c>
      <c r="D218" s="367"/>
      <c r="E218" s="367"/>
      <c r="F218" s="368"/>
      <c r="G218" s="56" t="s">
        <v>37</v>
      </c>
      <c r="H218" s="57">
        <v>1</v>
      </c>
      <c r="I218" s="289"/>
      <c r="J218" s="296"/>
      <c r="K218" s="296"/>
      <c r="L218" s="296"/>
      <c r="M218" s="43">
        <f t="shared" ref="M218:M229" si="30">H218*I218</f>
        <v>0</v>
      </c>
      <c r="N218" s="252">
        <f t="shared" si="29"/>
        <v>0</v>
      </c>
    </row>
    <row r="219" spans="1:14" ht="12.75" customHeight="1" x14ac:dyDescent="0.25">
      <c r="A219" s="54">
        <v>265</v>
      </c>
      <c r="B219" s="55"/>
      <c r="C219" s="366" t="s">
        <v>812</v>
      </c>
      <c r="D219" s="367"/>
      <c r="E219" s="367"/>
      <c r="F219" s="368"/>
      <c r="G219" s="56" t="s">
        <v>37</v>
      </c>
      <c r="H219" s="57">
        <v>1</v>
      </c>
      <c r="I219" s="289"/>
      <c r="J219" s="296"/>
      <c r="K219" s="296"/>
      <c r="L219" s="296"/>
      <c r="M219" s="43">
        <f t="shared" si="30"/>
        <v>0</v>
      </c>
      <c r="N219" s="252">
        <f t="shared" si="29"/>
        <v>0</v>
      </c>
    </row>
    <row r="220" spans="1:14" ht="25.5" customHeight="1" x14ac:dyDescent="0.25">
      <c r="A220" s="54">
        <v>266</v>
      </c>
      <c r="B220" s="55"/>
      <c r="C220" s="397" t="s">
        <v>813</v>
      </c>
      <c r="D220" s="398"/>
      <c r="E220" s="398"/>
      <c r="F220" s="399"/>
      <c r="G220" s="56" t="s">
        <v>37</v>
      </c>
      <c r="H220" s="57">
        <v>4</v>
      </c>
      <c r="I220" s="289"/>
      <c r="J220" s="296"/>
      <c r="K220" s="296"/>
      <c r="L220" s="296"/>
      <c r="M220" s="43">
        <f t="shared" si="30"/>
        <v>0</v>
      </c>
      <c r="N220" s="252">
        <f t="shared" si="29"/>
        <v>0</v>
      </c>
    </row>
    <row r="221" spans="1:14" ht="25.5" customHeight="1" x14ac:dyDescent="0.25">
      <c r="A221" s="54">
        <v>267</v>
      </c>
      <c r="B221" s="55"/>
      <c r="C221" s="397" t="s">
        <v>680</v>
      </c>
      <c r="D221" s="398"/>
      <c r="E221" s="398"/>
      <c r="F221" s="399"/>
      <c r="G221" s="56" t="s">
        <v>37</v>
      </c>
      <c r="H221" s="57">
        <v>11</v>
      </c>
      <c r="I221" s="289"/>
      <c r="J221" s="296"/>
      <c r="K221" s="296"/>
      <c r="L221" s="296"/>
      <c r="M221" s="43">
        <f t="shared" si="30"/>
        <v>0</v>
      </c>
      <c r="N221" s="252">
        <f t="shared" si="29"/>
        <v>0</v>
      </c>
    </row>
    <row r="222" spans="1:14" ht="12.75" customHeight="1" x14ac:dyDescent="0.25">
      <c r="A222" s="54">
        <v>268</v>
      </c>
      <c r="B222" s="55"/>
      <c r="C222" s="366" t="s">
        <v>814</v>
      </c>
      <c r="D222" s="367"/>
      <c r="E222" s="367"/>
      <c r="F222" s="368"/>
      <c r="G222" s="56" t="s">
        <v>37</v>
      </c>
      <c r="H222" s="57">
        <v>7</v>
      </c>
      <c r="I222" s="291"/>
      <c r="J222" s="301"/>
      <c r="K222" s="301"/>
      <c r="L222" s="301"/>
      <c r="M222" s="43">
        <f t="shared" si="30"/>
        <v>0</v>
      </c>
      <c r="N222" s="252">
        <f t="shared" si="29"/>
        <v>0</v>
      </c>
    </row>
    <row r="223" spans="1:14" ht="12.75" customHeight="1" x14ac:dyDescent="0.25">
      <c r="A223" s="54">
        <v>269</v>
      </c>
      <c r="B223" s="55"/>
      <c r="C223" s="366" t="s">
        <v>815</v>
      </c>
      <c r="D223" s="367"/>
      <c r="E223" s="367"/>
      <c r="F223" s="368"/>
      <c r="G223" s="56" t="s">
        <v>37</v>
      </c>
      <c r="H223" s="57">
        <v>4</v>
      </c>
      <c r="I223" s="291"/>
      <c r="J223" s="301"/>
      <c r="K223" s="301"/>
      <c r="L223" s="301"/>
      <c r="M223" s="43">
        <f t="shared" si="30"/>
        <v>0</v>
      </c>
      <c r="N223" s="252">
        <f t="shared" si="29"/>
        <v>0</v>
      </c>
    </row>
    <row r="224" spans="1:14" ht="25.5" customHeight="1" x14ac:dyDescent="0.25">
      <c r="A224" s="54">
        <v>270</v>
      </c>
      <c r="B224" s="55"/>
      <c r="C224" s="397" t="s">
        <v>656</v>
      </c>
      <c r="D224" s="398"/>
      <c r="E224" s="398"/>
      <c r="F224" s="399"/>
      <c r="G224" s="56" t="s">
        <v>37</v>
      </c>
      <c r="H224" s="57">
        <v>90</v>
      </c>
      <c r="I224" s="291"/>
      <c r="J224" s="301"/>
      <c r="K224" s="301"/>
      <c r="L224" s="301"/>
      <c r="M224" s="43">
        <f t="shared" si="30"/>
        <v>0</v>
      </c>
      <c r="N224" s="252">
        <f t="shared" si="29"/>
        <v>0</v>
      </c>
    </row>
    <row r="225" spans="1:14" ht="12.75" customHeight="1" x14ac:dyDescent="0.25">
      <c r="A225" s="54">
        <v>271</v>
      </c>
      <c r="B225" s="55"/>
      <c r="C225" s="366" t="s">
        <v>816</v>
      </c>
      <c r="D225" s="367"/>
      <c r="E225" s="367"/>
      <c r="F225" s="368"/>
      <c r="G225" s="56" t="s">
        <v>37</v>
      </c>
      <c r="H225" s="57">
        <v>1</v>
      </c>
      <c r="I225" s="289"/>
      <c r="J225" s="296"/>
      <c r="K225" s="296"/>
      <c r="L225" s="296"/>
      <c r="M225" s="43">
        <f t="shared" si="30"/>
        <v>0</v>
      </c>
      <c r="N225" s="252">
        <f t="shared" si="29"/>
        <v>0</v>
      </c>
    </row>
    <row r="226" spans="1:14" ht="12.75" customHeight="1" x14ac:dyDescent="0.25">
      <c r="A226" s="54">
        <v>272</v>
      </c>
      <c r="B226" s="55"/>
      <c r="C226" s="366" t="s">
        <v>817</v>
      </c>
      <c r="D226" s="367"/>
      <c r="E226" s="367"/>
      <c r="F226" s="368"/>
      <c r="G226" s="56" t="s">
        <v>37</v>
      </c>
      <c r="H226" s="57">
        <v>1</v>
      </c>
      <c r="I226" s="289"/>
      <c r="J226" s="296"/>
      <c r="K226" s="296"/>
      <c r="L226" s="296"/>
      <c r="M226" s="43">
        <f t="shared" si="30"/>
        <v>0</v>
      </c>
      <c r="N226" s="252">
        <f t="shared" si="29"/>
        <v>0</v>
      </c>
    </row>
    <row r="227" spans="1:14" ht="12.75" customHeight="1" x14ac:dyDescent="0.25">
      <c r="A227" s="54">
        <v>273</v>
      </c>
      <c r="B227" s="55"/>
      <c r="C227" s="366" t="s">
        <v>818</v>
      </c>
      <c r="D227" s="367"/>
      <c r="E227" s="367"/>
      <c r="F227" s="368"/>
      <c r="G227" s="56" t="s">
        <v>37</v>
      </c>
      <c r="H227" s="57">
        <v>2</v>
      </c>
      <c r="I227" s="289"/>
      <c r="J227" s="296"/>
      <c r="K227" s="296"/>
      <c r="L227" s="296"/>
      <c r="M227" s="43">
        <f t="shared" si="30"/>
        <v>0</v>
      </c>
      <c r="N227" s="252">
        <f t="shared" si="29"/>
        <v>0</v>
      </c>
    </row>
    <row r="228" spans="1:14" ht="12.75" customHeight="1" x14ac:dyDescent="0.25">
      <c r="A228" s="54">
        <v>274</v>
      </c>
      <c r="B228" s="55"/>
      <c r="C228" s="366" t="s">
        <v>819</v>
      </c>
      <c r="D228" s="367"/>
      <c r="E228" s="367"/>
      <c r="F228" s="368"/>
      <c r="G228" s="56" t="s">
        <v>37</v>
      </c>
      <c r="H228" s="57">
        <v>15</v>
      </c>
      <c r="I228" s="289"/>
      <c r="J228" s="296"/>
      <c r="K228" s="296"/>
      <c r="L228" s="296"/>
      <c r="M228" s="43">
        <f t="shared" si="30"/>
        <v>0</v>
      </c>
      <c r="N228" s="252">
        <f t="shared" si="29"/>
        <v>0</v>
      </c>
    </row>
    <row r="229" spans="1:14" ht="12.75" customHeight="1" x14ac:dyDescent="0.25">
      <c r="A229" s="54">
        <v>275</v>
      </c>
      <c r="B229" s="55"/>
      <c r="C229" s="366" t="s">
        <v>820</v>
      </c>
      <c r="D229" s="367"/>
      <c r="E229" s="367"/>
      <c r="F229" s="368"/>
      <c r="G229" s="56" t="s">
        <v>37</v>
      </c>
      <c r="H229" s="57">
        <v>1</v>
      </c>
      <c r="I229" s="289"/>
      <c r="J229" s="296"/>
      <c r="K229" s="296"/>
      <c r="L229" s="296"/>
      <c r="M229" s="43">
        <f t="shared" si="30"/>
        <v>0</v>
      </c>
      <c r="N229" s="252">
        <f t="shared" si="29"/>
        <v>0</v>
      </c>
    </row>
    <row r="230" spans="1:14" ht="25.5" customHeight="1" x14ac:dyDescent="0.25">
      <c r="A230" s="32">
        <v>276</v>
      </c>
      <c r="B230" s="33"/>
      <c r="C230" s="391" t="s">
        <v>821</v>
      </c>
      <c r="D230" s="392"/>
      <c r="E230" s="392"/>
      <c r="F230" s="393"/>
      <c r="G230" s="34" t="s">
        <v>22</v>
      </c>
      <c r="H230" s="35">
        <v>1</v>
      </c>
      <c r="I230" s="36"/>
      <c r="J230" s="296"/>
      <c r="K230" s="296"/>
      <c r="L230" s="296"/>
      <c r="M230" s="296"/>
      <c r="N230" s="247"/>
    </row>
    <row r="231" spans="1:14" ht="11.25" customHeight="1" x14ac:dyDescent="0.2">
      <c r="A231" s="38"/>
      <c r="B231" s="39"/>
      <c r="C231" s="385" t="s">
        <v>23</v>
      </c>
      <c r="D231" s="386"/>
      <c r="E231" s="386"/>
      <c r="F231" s="387"/>
      <c r="G231" s="40"/>
      <c r="H231" s="41"/>
      <c r="I231" s="42"/>
      <c r="J231" s="297"/>
      <c r="K231" s="297"/>
      <c r="L231" s="297"/>
      <c r="M231" s="297"/>
      <c r="N231" s="248"/>
    </row>
    <row r="232" spans="1:14" ht="11.25" customHeight="1" x14ac:dyDescent="0.2">
      <c r="A232" s="44" t="s">
        <v>822</v>
      </c>
      <c r="B232" s="39"/>
      <c r="C232" s="381" t="s">
        <v>14</v>
      </c>
      <c r="D232" s="382"/>
      <c r="E232" s="382"/>
      <c r="F232" s="383"/>
      <c r="G232" s="40"/>
      <c r="H232" s="41"/>
      <c r="I232" s="45"/>
      <c r="J232" s="298"/>
      <c r="K232" s="298"/>
      <c r="L232" s="298"/>
      <c r="M232" s="298"/>
      <c r="N232" s="249"/>
    </row>
    <row r="233" spans="1:14" ht="12" customHeight="1" x14ac:dyDescent="0.2">
      <c r="A233" s="38"/>
      <c r="B233" s="39"/>
      <c r="C233" s="385" t="s">
        <v>25</v>
      </c>
      <c r="D233" s="386"/>
      <c r="E233" s="386"/>
      <c r="F233" s="387"/>
      <c r="G233" s="40"/>
      <c r="H233" s="41"/>
      <c r="I233" s="45"/>
      <c r="J233" s="298"/>
      <c r="K233" s="298"/>
      <c r="L233" s="298"/>
      <c r="M233" s="298"/>
      <c r="N233" s="250"/>
    </row>
    <row r="234" spans="1:14" ht="30" customHeight="1" x14ac:dyDescent="0.25">
      <c r="A234" s="44" t="s">
        <v>823</v>
      </c>
      <c r="B234" s="46"/>
      <c r="C234" s="378" t="s">
        <v>59</v>
      </c>
      <c r="D234" s="379"/>
      <c r="E234" s="379"/>
      <c r="F234" s="380"/>
      <c r="G234" s="47" t="s">
        <v>27</v>
      </c>
      <c r="H234" s="48">
        <v>0.64380000000000004</v>
      </c>
      <c r="I234" s="287"/>
      <c r="J234" s="43">
        <f>H234*I234</f>
        <v>0</v>
      </c>
      <c r="K234" s="43"/>
      <c r="L234" s="43"/>
      <c r="M234" s="43"/>
      <c r="N234" s="251">
        <f>SUM(J234:M234)</f>
        <v>0</v>
      </c>
    </row>
    <row r="235" spans="1:14" ht="12" customHeight="1" x14ac:dyDescent="0.2">
      <c r="A235" s="44" t="s">
        <v>824</v>
      </c>
      <c r="B235" s="39"/>
      <c r="C235" s="381" t="s">
        <v>16</v>
      </c>
      <c r="D235" s="382"/>
      <c r="E235" s="382"/>
      <c r="F235" s="383"/>
      <c r="G235" s="40"/>
      <c r="H235" s="41"/>
      <c r="I235" s="51"/>
      <c r="J235" s="299"/>
      <c r="K235" s="299"/>
      <c r="L235" s="299"/>
      <c r="M235" s="299"/>
      <c r="N235" s="249"/>
    </row>
    <row r="236" spans="1:14" ht="11.25" customHeight="1" x14ac:dyDescent="0.25">
      <c r="A236" s="44" t="s">
        <v>825</v>
      </c>
      <c r="B236" s="49"/>
      <c r="C236" s="378" t="s">
        <v>687</v>
      </c>
      <c r="D236" s="379"/>
      <c r="E236" s="379"/>
      <c r="F236" s="380"/>
      <c r="G236" s="47" t="s">
        <v>35</v>
      </c>
      <c r="H236" s="50">
        <v>3.5000000000000003E-2</v>
      </c>
      <c r="I236" s="288"/>
      <c r="J236" s="298"/>
      <c r="K236" s="298"/>
      <c r="L236" s="43">
        <f>H236*I236</f>
        <v>0</v>
      </c>
      <c r="M236" s="298"/>
      <c r="N236" s="251">
        <f t="shared" ref="N236:N239" si="31">SUM(J236:M236)</f>
        <v>0</v>
      </c>
    </row>
    <row r="237" spans="1:14" ht="12.75" customHeight="1" x14ac:dyDescent="0.25">
      <c r="A237" s="69">
        <v>277</v>
      </c>
      <c r="B237" s="83"/>
      <c r="C237" s="394" t="s">
        <v>704</v>
      </c>
      <c r="D237" s="395"/>
      <c r="E237" s="395"/>
      <c r="F237" s="396"/>
      <c r="G237" s="71" t="s">
        <v>37</v>
      </c>
      <c r="H237" s="72">
        <v>1</v>
      </c>
      <c r="I237" s="290"/>
      <c r="J237" s="296"/>
      <c r="K237" s="296"/>
      <c r="L237" s="296"/>
      <c r="M237" s="43">
        <f>H237*I237</f>
        <v>0</v>
      </c>
      <c r="N237" s="252">
        <f t="shared" si="31"/>
        <v>0</v>
      </c>
    </row>
    <row r="238" spans="1:14" ht="12.75" customHeight="1" x14ac:dyDescent="0.25">
      <c r="A238" s="54">
        <v>278</v>
      </c>
      <c r="B238" s="55"/>
      <c r="C238" s="366" t="s">
        <v>689</v>
      </c>
      <c r="D238" s="367"/>
      <c r="E238" s="367"/>
      <c r="F238" s="368"/>
      <c r="G238" s="56" t="s">
        <v>37</v>
      </c>
      <c r="H238" s="57">
        <v>1</v>
      </c>
      <c r="I238" s="289"/>
      <c r="J238" s="296"/>
      <c r="K238" s="296"/>
      <c r="L238" s="296"/>
      <c r="M238" s="43">
        <f t="shared" ref="M238:M239" si="32">H238*I238</f>
        <v>0</v>
      </c>
      <c r="N238" s="252">
        <f t="shared" si="31"/>
        <v>0</v>
      </c>
    </row>
    <row r="239" spans="1:14" ht="12.75" customHeight="1" x14ac:dyDescent="0.25">
      <c r="A239" s="54">
        <v>279</v>
      </c>
      <c r="B239" s="55"/>
      <c r="C239" s="366" t="s">
        <v>690</v>
      </c>
      <c r="D239" s="367"/>
      <c r="E239" s="367"/>
      <c r="F239" s="368"/>
      <c r="G239" s="56" t="s">
        <v>37</v>
      </c>
      <c r="H239" s="57">
        <v>1</v>
      </c>
      <c r="I239" s="289"/>
      <c r="J239" s="296"/>
      <c r="K239" s="296"/>
      <c r="L239" s="296"/>
      <c r="M239" s="43">
        <f t="shared" si="32"/>
        <v>0</v>
      </c>
      <c r="N239" s="252">
        <f t="shared" si="31"/>
        <v>0</v>
      </c>
    </row>
    <row r="240" spans="1:14" ht="12.75" customHeight="1" x14ac:dyDescent="0.25">
      <c r="A240" s="310" t="s">
        <v>771</v>
      </c>
      <c r="B240" s="277"/>
      <c r="C240" s="277"/>
      <c r="D240" s="277"/>
      <c r="E240" s="277"/>
      <c r="F240" s="277"/>
      <c r="G240" s="277"/>
      <c r="H240" s="277"/>
      <c r="I240" s="283"/>
      <c r="J240" s="283"/>
      <c r="K240" s="283"/>
      <c r="L240" s="283"/>
      <c r="M240" s="283"/>
      <c r="N240" s="313"/>
    </row>
    <row r="241" spans="1:14" ht="29.1" customHeight="1" x14ac:dyDescent="0.25">
      <c r="A241" s="32">
        <v>280</v>
      </c>
      <c r="B241" s="33"/>
      <c r="C241" s="388" t="s">
        <v>826</v>
      </c>
      <c r="D241" s="389"/>
      <c r="E241" s="389"/>
      <c r="F241" s="390"/>
      <c r="G241" s="34" t="s">
        <v>773</v>
      </c>
      <c r="H241" s="295">
        <v>1701</v>
      </c>
      <c r="I241" s="36"/>
      <c r="J241" s="296"/>
      <c r="K241" s="296"/>
      <c r="L241" s="296"/>
      <c r="M241" s="296"/>
      <c r="N241" s="247"/>
    </row>
    <row r="242" spans="1:14" ht="12" customHeight="1" x14ac:dyDescent="0.2">
      <c r="A242" s="38"/>
      <c r="B242" s="39"/>
      <c r="C242" s="385" t="s">
        <v>23</v>
      </c>
      <c r="D242" s="386"/>
      <c r="E242" s="386"/>
      <c r="F242" s="387"/>
      <c r="G242" s="40"/>
      <c r="H242" s="41"/>
      <c r="I242" s="42"/>
      <c r="J242" s="297"/>
      <c r="K242" s="297"/>
      <c r="L242" s="297"/>
      <c r="M242" s="297"/>
      <c r="N242" s="248"/>
    </row>
    <row r="243" spans="1:14" ht="11.25" customHeight="1" x14ac:dyDescent="0.2">
      <c r="A243" s="44" t="s">
        <v>827</v>
      </c>
      <c r="B243" s="39"/>
      <c r="C243" s="381" t="s">
        <v>14</v>
      </c>
      <c r="D243" s="382"/>
      <c r="E243" s="382"/>
      <c r="F243" s="383"/>
      <c r="G243" s="40"/>
      <c r="H243" s="41"/>
      <c r="I243" s="45"/>
      <c r="J243" s="298"/>
      <c r="K243" s="298"/>
      <c r="L243" s="298"/>
      <c r="M243" s="298"/>
      <c r="N243" s="249"/>
    </row>
    <row r="244" spans="1:14" ht="11.25" customHeight="1" x14ac:dyDescent="0.2">
      <c r="A244" s="38"/>
      <c r="B244" s="39"/>
      <c r="C244" s="385" t="s">
        <v>25</v>
      </c>
      <c r="D244" s="386"/>
      <c r="E244" s="386"/>
      <c r="F244" s="387"/>
      <c r="G244" s="40"/>
      <c r="H244" s="41"/>
      <c r="I244" s="45"/>
      <c r="J244" s="298"/>
      <c r="K244" s="298"/>
      <c r="L244" s="298"/>
      <c r="M244" s="298"/>
      <c r="N244" s="250"/>
    </row>
    <row r="245" spans="1:14" ht="27" customHeight="1" x14ac:dyDescent="0.25">
      <c r="A245" s="44" t="s">
        <v>828</v>
      </c>
      <c r="B245" s="46"/>
      <c r="C245" s="378" t="s">
        <v>635</v>
      </c>
      <c r="D245" s="379"/>
      <c r="E245" s="379"/>
      <c r="F245" s="380"/>
      <c r="G245" s="47" t="s">
        <v>27</v>
      </c>
      <c r="H245" s="48">
        <v>788.4135</v>
      </c>
      <c r="I245" s="287"/>
      <c r="J245" s="43">
        <f>H245*I245</f>
        <v>0</v>
      </c>
      <c r="K245" s="43"/>
      <c r="L245" s="43"/>
      <c r="M245" s="43"/>
      <c r="N245" s="251">
        <f>SUM(J245:M245)</f>
        <v>0</v>
      </c>
    </row>
    <row r="246" spans="1:14" ht="11.25" customHeight="1" x14ac:dyDescent="0.2">
      <c r="A246" s="44" t="s">
        <v>829</v>
      </c>
      <c r="B246" s="39"/>
      <c r="C246" s="381" t="s">
        <v>15</v>
      </c>
      <c r="D246" s="382"/>
      <c r="E246" s="382"/>
      <c r="F246" s="383"/>
      <c r="G246" s="40"/>
      <c r="H246" s="41"/>
      <c r="I246" s="51"/>
      <c r="J246" s="299"/>
      <c r="K246" s="299"/>
      <c r="L246" s="299"/>
      <c r="M246" s="299"/>
      <c r="N246" s="249"/>
    </row>
    <row r="247" spans="1:14" ht="11.25" customHeight="1" x14ac:dyDescent="0.25">
      <c r="A247" s="44" t="s">
        <v>830</v>
      </c>
      <c r="B247" s="49"/>
      <c r="C247" s="378" t="s">
        <v>778</v>
      </c>
      <c r="D247" s="379"/>
      <c r="E247" s="379"/>
      <c r="F247" s="380"/>
      <c r="G247" s="47" t="s">
        <v>31</v>
      </c>
      <c r="H247" s="59">
        <v>1.75203</v>
      </c>
      <c r="I247" s="287"/>
      <c r="J247" s="300"/>
      <c r="K247" s="43">
        <f>H247*I247</f>
        <v>0</v>
      </c>
      <c r="L247" s="298"/>
      <c r="M247" s="298"/>
      <c r="N247" s="251">
        <f>SUM(J247:M247)</f>
        <v>0</v>
      </c>
    </row>
    <row r="248" spans="1:14" ht="12" customHeight="1" x14ac:dyDescent="0.25">
      <c r="A248" s="44" t="s">
        <v>831</v>
      </c>
      <c r="B248" s="49"/>
      <c r="C248" s="378" t="s">
        <v>308</v>
      </c>
      <c r="D248" s="379"/>
      <c r="E248" s="379"/>
      <c r="F248" s="380"/>
      <c r="G248" s="47" t="s">
        <v>31</v>
      </c>
      <c r="H248" s="84">
        <v>1.3140225000000001</v>
      </c>
      <c r="I248" s="287"/>
      <c r="J248" s="300"/>
      <c r="K248" s="43">
        <f t="shared" ref="K248:K249" si="33">H248*I248</f>
        <v>0</v>
      </c>
      <c r="L248" s="298"/>
      <c r="M248" s="298"/>
      <c r="N248" s="251">
        <f t="shared" ref="N248:N249" si="34">SUM(J248:M248)</f>
        <v>0</v>
      </c>
    </row>
    <row r="249" spans="1:14" ht="12" customHeight="1" x14ac:dyDescent="0.25">
      <c r="A249" s="44" t="s">
        <v>832</v>
      </c>
      <c r="B249" s="49"/>
      <c r="C249" s="378" t="s">
        <v>32</v>
      </c>
      <c r="D249" s="379"/>
      <c r="E249" s="379"/>
      <c r="F249" s="380"/>
      <c r="G249" s="47" t="s">
        <v>31</v>
      </c>
      <c r="H249" s="84">
        <v>1.3140225000000001</v>
      </c>
      <c r="I249" s="287"/>
      <c r="J249" s="298"/>
      <c r="K249" s="43">
        <f t="shared" si="33"/>
        <v>0</v>
      </c>
      <c r="L249" s="298"/>
      <c r="M249" s="298"/>
      <c r="N249" s="251">
        <f t="shared" si="34"/>
        <v>0</v>
      </c>
    </row>
    <row r="250" spans="1:14" ht="11.25" customHeight="1" x14ac:dyDescent="0.2">
      <c r="A250" s="44" t="s">
        <v>833</v>
      </c>
      <c r="B250" s="39"/>
      <c r="C250" s="381" t="s">
        <v>16</v>
      </c>
      <c r="D250" s="382"/>
      <c r="E250" s="382"/>
      <c r="F250" s="383"/>
      <c r="G250" s="40"/>
      <c r="H250" s="41"/>
      <c r="I250" s="51"/>
      <c r="J250" s="299"/>
      <c r="K250" s="299"/>
      <c r="L250" s="299"/>
      <c r="M250" s="299"/>
      <c r="N250" s="249"/>
    </row>
    <row r="251" spans="1:14" ht="39" customHeight="1" x14ac:dyDescent="0.25">
      <c r="A251" s="44" t="s">
        <v>834</v>
      </c>
      <c r="B251" s="49"/>
      <c r="C251" s="378" t="s">
        <v>835</v>
      </c>
      <c r="D251" s="379"/>
      <c r="E251" s="379"/>
      <c r="F251" s="380"/>
      <c r="G251" s="47" t="s">
        <v>35</v>
      </c>
      <c r="H251" s="48">
        <v>0.3402</v>
      </c>
      <c r="I251" s="288"/>
      <c r="J251" s="300"/>
      <c r="K251" s="300"/>
      <c r="L251" s="43">
        <f>H251*I251</f>
        <v>0</v>
      </c>
      <c r="M251" s="298"/>
      <c r="N251" s="251">
        <f t="shared" ref="N251:N262" si="35">SUM(J251:M251)</f>
        <v>0</v>
      </c>
    </row>
    <row r="252" spans="1:14" ht="29.25" customHeight="1" x14ac:dyDescent="0.25">
      <c r="A252" s="44" t="s">
        <v>836</v>
      </c>
      <c r="B252" s="49"/>
      <c r="C252" s="384" t="s">
        <v>1049</v>
      </c>
      <c r="D252" s="376"/>
      <c r="E252" s="376"/>
      <c r="F252" s="377"/>
      <c r="G252" s="40" t="s">
        <v>44</v>
      </c>
      <c r="H252" s="48">
        <v>0.51029999999999998</v>
      </c>
      <c r="I252" s="287"/>
      <c r="J252" s="298"/>
      <c r="K252" s="298"/>
      <c r="L252" s="43">
        <f t="shared" ref="L252:L261" si="36">H252*I252</f>
        <v>0</v>
      </c>
      <c r="M252" s="298"/>
      <c r="N252" s="251">
        <f t="shared" si="35"/>
        <v>0</v>
      </c>
    </row>
    <row r="253" spans="1:14" ht="12" customHeight="1" x14ac:dyDescent="0.25">
      <c r="A253" s="44" t="s">
        <v>837</v>
      </c>
      <c r="B253" s="49"/>
      <c r="C253" s="378" t="s">
        <v>320</v>
      </c>
      <c r="D253" s="379"/>
      <c r="E253" s="379"/>
      <c r="F253" s="380"/>
      <c r="G253" s="47" t="s">
        <v>47</v>
      </c>
      <c r="H253" s="84">
        <v>8.6750999999999998E-3</v>
      </c>
      <c r="I253" s="287"/>
      <c r="J253" s="298"/>
      <c r="K253" s="298"/>
      <c r="L253" s="43">
        <f t="shared" si="36"/>
        <v>0</v>
      </c>
      <c r="M253" s="298"/>
      <c r="N253" s="251">
        <f t="shared" si="35"/>
        <v>0</v>
      </c>
    </row>
    <row r="254" spans="1:14" ht="11.25" customHeight="1" x14ac:dyDescent="0.25">
      <c r="A254" s="44" t="s">
        <v>838</v>
      </c>
      <c r="B254" s="49"/>
      <c r="C254" s="378" t="s">
        <v>839</v>
      </c>
      <c r="D254" s="379"/>
      <c r="E254" s="379"/>
      <c r="F254" s="380"/>
      <c r="G254" s="47" t="s">
        <v>35</v>
      </c>
      <c r="H254" s="48">
        <v>0.1701</v>
      </c>
      <c r="I254" s="287"/>
      <c r="J254" s="298"/>
      <c r="K254" s="298"/>
      <c r="L254" s="43">
        <f t="shared" si="36"/>
        <v>0</v>
      </c>
      <c r="M254" s="298"/>
      <c r="N254" s="251">
        <f t="shared" si="35"/>
        <v>0</v>
      </c>
    </row>
    <row r="255" spans="1:14" ht="11.25" customHeight="1" x14ac:dyDescent="0.25">
      <c r="A255" s="44" t="s">
        <v>840</v>
      </c>
      <c r="B255" s="49"/>
      <c r="C255" s="378" t="s">
        <v>841</v>
      </c>
      <c r="D255" s="379"/>
      <c r="E255" s="379"/>
      <c r="F255" s="380"/>
      <c r="G255" s="47" t="s">
        <v>842</v>
      </c>
      <c r="H255" s="50">
        <v>3.4020000000000001</v>
      </c>
      <c r="I255" s="288"/>
      <c r="J255" s="300"/>
      <c r="K255" s="300"/>
      <c r="L255" s="43">
        <f t="shared" si="36"/>
        <v>0</v>
      </c>
      <c r="M255" s="298"/>
      <c r="N255" s="251">
        <f t="shared" si="35"/>
        <v>0</v>
      </c>
    </row>
    <row r="256" spans="1:14" ht="12" customHeight="1" x14ac:dyDescent="0.25">
      <c r="A256" s="44" t="s">
        <v>843</v>
      </c>
      <c r="B256" s="49"/>
      <c r="C256" s="378" t="s">
        <v>844</v>
      </c>
      <c r="D256" s="379"/>
      <c r="E256" s="379"/>
      <c r="F256" s="380"/>
      <c r="G256" s="47" t="s">
        <v>35</v>
      </c>
      <c r="H256" s="48">
        <v>0.3402</v>
      </c>
      <c r="I256" s="288"/>
      <c r="J256" s="300"/>
      <c r="K256" s="300"/>
      <c r="L256" s="43">
        <f t="shared" si="36"/>
        <v>0</v>
      </c>
      <c r="M256" s="298"/>
      <c r="N256" s="251">
        <f t="shared" si="35"/>
        <v>0</v>
      </c>
    </row>
    <row r="257" spans="1:14" ht="24.75" customHeight="1" x14ac:dyDescent="0.25">
      <c r="A257" s="44" t="s">
        <v>845</v>
      </c>
      <c r="B257" s="49"/>
      <c r="C257" s="378" t="s">
        <v>846</v>
      </c>
      <c r="D257" s="379"/>
      <c r="E257" s="379"/>
      <c r="F257" s="380"/>
      <c r="G257" s="47" t="s">
        <v>842</v>
      </c>
      <c r="H257" s="50">
        <v>27.216000000000001</v>
      </c>
      <c r="I257" s="288"/>
      <c r="J257" s="300"/>
      <c r="K257" s="300"/>
      <c r="L257" s="43">
        <f t="shared" si="36"/>
        <v>0</v>
      </c>
      <c r="M257" s="298"/>
      <c r="N257" s="251">
        <f t="shared" si="35"/>
        <v>0</v>
      </c>
    </row>
    <row r="258" spans="1:14" ht="12" customHeight="1" x14ac:dyDescent="0.25">
      <c r="A258" s="44" t="s">
        <v>847</v>
      </c>
      <c r="B258" s="49"/>
      <c r="C258" s="378" t="s">
        <v>793</v>
      </c>
      <c r="D258" s="379"/>
      <c r="E258" s="379"/>
      <c r="F258" s="380"/>
      <c r="G258" s="47" t="s">
        <v>732</v>
      </c>
      <c r="H258" s="60">
        <v>17.010000000000002</v>
      </c>
      <c r="I258" s="288"/>
      <c r="J258" s="300"/>
      <c r="K258" s="300"/>
      <c r="L258" s="43">
        <f t="shared" si="36"/>
        <v>0</v>
      </c>
      <c r="M258" s="298"/>
      <c r="N258" s="251">
        <f t="shared" si="35"/>
        <v>0</v>
      </c>
    </row>
    <row r="259" spans="1:14" ht="11.25" customHeight="1" x14ac:dyDescent="0.25">
      <c r="A259" s="44" t="s">
        <v>848</v>
      </c>
      <c r="B259" s="49"/>
      <c r="C259" s="378" t="s">
        <v>334</v>
      </c>
      <c r="D259" s="379"/>
      <c r="E259" s="379"/>
      <c r="F259" s="380"/>
      <c r="G259" s="47" t="s">
        <v>35</v>
      </c>
      <c r="H259" s="48">
        <v>2.5514999999999999</v>
      </c>
      <c r="I259" s="288"/>
      <c r="J259" s="300"/>
      <c r="K259" s="300"/>
      <c r="L259" s="43">
        <f t="shared" si="36"/>
        <v>0</v>
      </c>
      <c r="M259" s="298"/>
      <c r="N259" s="251">
        <f t="shared" si="35"/>
        <v>0</v>
      </c>
    </row>
    <row r="260" spans="1:14" ht="12" customHeight="1" x14ac:dyDescent="0.25">
      <c r="A260" s="44" t="s">
        <v>849</v>
      </c>
      <c r="B260" s="49"/>
      <c r="C260" s="378" t="s">
        <v>800</v>
      </c>
      <c r="D260" s="379"/>
      <c r="E260" s="379"/>
      <c r="F260" s="380"/>
      <c r="G260" s="47" t="s">
        <v>729</v>
      </c>
      <c r="H260" s="48">
        <v>3.7422</v>
      </c>
      <c r="I260" s="287"/>
      <c r="J260" s="298"/>
      <c r="K260" s="298"/>
      <c r="L260" s="43">
        <f t="shared" si="36"/>
        <v>0</v>
      </c>
      <c r="M260" s="298"/>
      <c r="N260" s="251">
        <f t="shared" si="35"/>
        <v>0</v>
      </c>
    </row>
    <row r="261" spans="1:14" ht="11.25" customHeight="1" x14ac:dyDescent="0.25">
      <c r="A261" s="44" t="s">
        <v>850</v>
      </c>
      <c r="B261" s="49"/>
      <c r="C261" s="378" t="s">
        <v>34</v>
      </c>
      <c r="D261" s="379"/>
      <c r="E261" s="379"/>
      <c r="F261" s="380"/>
      <c r="G261" s="47" t="s">
        <v>35</v>
      </c>
      <c r="H261" s="50">
        <v>1.7010000000000001</v>
      </c>
      <c r="I261" s="288"/>
      <c r="J261" s="300"/>
      <c r="K261" s="300"/>
      <c r="L261" s="43">
        <f t="shared" si="36"/>
        <v>0</v>
      </c>
      <c r="M261" s="298"/>
      <c r="N261" s="251">
        <f t="shared" si="35"/>
        <v>0</v>
      </c>
    </row>
    <row r="262" spans="1:14" ht="12.75" customHeight="1" x14ac:dyDescent="0.25">
      <c r="A262" s="54">
        <v>281</v>
      </c>
      <c r="B262" s="55"/>
      <c r="C262" s="366" t="s">
        <v>851</v>
      </c>
      <c r="D262" s="367"/>
      <c r="E262" s="367"/>
      <c r="F262" s="368"/>
      <c r="G262" s="56" t="s">
        <v>134</v>
      </c>
      <c r="H262" s="61">
        <v>1701</v>
      </c>
      <c r="I262" s="289"/>
      <c r="J262" s="296"/>
      <c r="K262" s="296"/>
      <c r="L262" s="296"/>
      <c r="M262" s="43">
        <f>H262*I262</f>
        <v>0</v>
      </c>
      <c r="N262" s="252">
        <f t="shared" si="35"/>
        <v>0</v>
      </c>
    </row>
    <row r="263" spans="1:14" ht="12.75" customHeight="1" x14ac:dyDescent="0.25">
      <c r="A263" s="310" t="s">
        <v>716</v>
      </c>
      <c r="B263" s="277"/>
      <c r="C263" s="277"/>
      <c r="D263" s="277"/>
      <c r="E263" s="277"/>
      <c r="F263" s="277"/>
      <c r="G263" s="277"/>
      <c r="H263" s="277"/>
      <c r="I263" s="283"/>
      <c r="J263" s="283"/>
      <c r="K263" s="283"/>
      <c r="L263" s="283"/>
      <c r="M263" s="283"/>
      <c r="N263" s="313"/>
    </row>
    <row r="264" spans="1:14" ht="29.1" customHeight="1" x14ac:dyDescent="0.25">
      <c r="A264" s="32">
        <v>282</v>
      </c>
      <c r="B264" s="33"/>
      <c r="C264" s="388" t="s">
        <v>717</v>
      </c>
      <c r="D264" s="389"/>
      <c r="E264" s="389"/>
      <c r="F264" s="390"/>
      <c r="G264" s="34" t="s">
        <v>134</v>
      </c>
      <c r="H264" s="35">
        <v>30</v>
      </c>
      <c r="I264" s="36"/>
      <c r="J264" s="296"/>
      <c r="K264" s="296"/>
      <c r="L264" s="296"/>
      <c r="M264" s="296"/>
      <c r="N264" s="247"/>
    </row>
    <row r="265" spans="1:14" ht="11.25" customHeight="1" x14ac:dyDescent="0.2">
      <c r="A265" s="38"/>
      <c r="B265" s="39"/>
      <c r="C265" s="385" t="s">
        <v>23</v>
      </c>
      <c r="D265" s="386"/>
      <c r="E265" s="386"/>
      <c r="F265" s="387"/>
      <c r="G265" s="40"/>
      <c r="H265" s="41"/>
      <c r="I265" s="42"/>
      <c r="J265" s="297"/>
      <c r="K265" s="297"/>
      <c r="L265" s="297"/>
      <c r="M265" s="297"/>
      <c r="N265" s="248"/>
    </row>
    <row r="266" spans="1:14" ht="11.25" customHeight="1" x14ac:dyDescent="0.2">
      <c r="A266" s="44" t="s">
        <v>852</v>
      </c>
      <c r="B266" s="39"/>
      <c r="C266" s="381" t="s">
        <v>14</v>
      </c>
      <c r="D266" s="382"/>
      <c r="E266" s="382"/>
      <c r="F266" s="383"/>
      <c r="G266" s="40"/>
      <c r="H266" s="41"/>
      <c r="I266" s="45"/>
      <c r="J266" s="298"/>
      <c r="K266" s="298"/>
      <c r="L266" s="298"/>
      <c r="M266" s="298"/>
      <c r="N266" s="249"/>
    </row>
    <row r="267" spans="1:14" ht="12" customHeight="1" x14ac:dyDescent="0.2">
      <c r="A267" s="38"/>
      <c r="B267" s="39"/>
      <c r="C267" s="385" t="s">
        <v>25</v>
      </c>
      <c r="D267" s="386"/>
      <c r="E267" s="386"/>
      <c r="F267" s="387"/>
      <c r="G267" s="40"/>
      <c r="H267" s="41"/>
      <c r="I267" s="125"/>
      <c r="J267" s="303"/>
      <c r="K267" s="303"/>
      <c r="L267" s="303"/>
      <c r="M267" s="303"/>
      <c r="N267" s="250"/>
    </row>
    <row r="268" spans="1:14" ht="30" customHeight="1" x14ac:dyDescent="0.25">
      <c r="A268" s="44" t="s">
        <v>853</v>
      </c>
      <c r="B268" s="46"/>
      <c r="C268" s="384" t="s">
        <v>1047</v>
      </c>
      <c r="D268" s="376"/>
      <c r="E268" s="376"/>
      <c r="F268" s="377"/>
      <c r="G268" s="47" t="s">
        <v>27</v>
      </c>
      <c r="H268" s="50">
        <v>9.2040000000000006</v>
      </c>
      <c r="I268" s="287"/>
      <c r="J268" s="43">
        <f>H268*I268</f>
        <v>0</v>
      </c>
      <c r="K268" s="43"/>
      <c r="L268" s="43"/>
      <c r="M268" s="43"/>
      <c r="N268" s="251">
        <f>SUM(J268:M268)</f>
        <v>0</v>
      </c>
    </row>
    <row r="269" spans="1:14" ht="11.25" customHeight="1" x14ac:dyDescent="0.2">
      <c r="A269" s="44" t="s">
        <v>854</v>
      </c>
      <c r="B269" s="39"/>
      <c r="C269" s="381" t="s">
        <v>15</v>
      </c>
      <c r="D269" s="382"/>
      <c r="E269" s="382"/>
      <c r="F269" s="383"/>
      <c r="G269" s="40"/>
      <c r="H269" s="41"/>
      <c r="I269" s="51"/>
      <c r="J269" s="299"/>
      <c r="K269" s="299"/>
      <c r="L269" s="299"/>
      <c r="M269" s="299"/>
      <c r="N269" s="249"/>
    </row>
    <row r="270" spans="1:14" ht="11.25" customHeight="1" x14ac:dyDescent="0.25">
      <c r="A270" s="44" t="s">
        <v>855</v>
      </c>
      <c r="B270" s="49"/>
      <c r="C270" s="378" t="s">
        <v>308</v>
      </c>
      <c r="D270" s="379"/>
      <c r="E270" s="379"/>
      <c r="F270" s="380"/>
      <c r="G270" s="47" t="s">
        <v>31</v>
      </c>
      <c r="H270" s="59">
        <v>0.60255000000000003</v>
      </c>
      <c r="I270" s="287"/>
      <c r="J270" s="300"/>
      <c r="K270" s="43">
        <f>H270*I270</f>
        <v>0</v>
      </c>
      <c r="L270" s="298"/>
      <c r="M270" s="298"/>
      <c r="N270" s="251">
        <f>SUM(J270:M270)</f>
        <v>0</v>
      </c>
    </row>
    <row r="271" spans="1:14" ht="11.25" customHeight="1" x14ac:dyDescent="0.25">
      <c r="A271" s="44" t="s">
        <v>856</v>
      </c>
      <c r="B271" s="49"/>
      <c r="C271" s="378" t="s">
        <v>32</v>
      </c>
      <c r="D271" s="379"/>
      <c r="E271" s="379"/>
      <c r="F271" s="380"/>
      <c r="G271" s="47" t="s">
        <v>31</v>
      </c>
      <c r="H271" s="59">
        <v>0.60255000000000003</v>
      </c>
      <c r="I271" s="287"/>
      <c r="J271" s="300"/>
      <c r="K271" s="43">
        <f t="shared" ref="K271:K272" si="37">H271*I271</f>
        <v>0</v>
      </c>
      <c r="L271" s="298"/>
      <c r="M271" s="298"/>
      <c r="N271" s="251">
        <f t="shared" ref="N271:N272" si="38">SUM(J271:M271)</f>
        <v>0</v>
      </c>
    </row>
    <row r="272" spans="1:14" ht="12" customHeight="1" x14ac:dyDescent="0.25">
      <c r="A272" s="44" t="s">
        <v>857</v>
      </c>
      <c r="B272" s="49"/>
      <c r="C272" s="378" t="s">
        <v>724</v>
      </c>
      <c r="D272" s="379"/>
      <c r="E272" s="379"/>
      <c r="F272" s="380"/>
      <c r="G272" s="47" t="s">
        <v>31</v>
      </c>
      <c r="H272" s="48">
        <v>0.83430000000000004</v>
      </c>
      <c r="I272" s="288"/>
      <c r="J272" s="298"/>
      <c r="K272" s="43">
        <f t="shared" si="37"/>
        <v>0</v>
      </c>
      <c r="L272" s="298"/>
      <c r="M272" s="298"/>
      <c r="N272" s="251">
        <f t="shared" si="38"/>
        <v>0</v>
      </c>
    </row>
    <row r="273" spans="1:14" ht="11.25" customHeight="1" x14ac:dyDescent="0.2">
      <c r="A273" s="44" t="s">
        <v>858</v>
      </c>
      <c r="B273" s="39"/>
      <c r="C273" s="381" t="s">
        <v>16</v>
      </c>
      <c r="D273" s="382"/>
      <c r="E273" s="382"/>
      <c r="F273" s="383"/>
      <c r="G273" s="40"/>
      <c r="H273" s="41"/>
      <c r="I273" s="51"/>
      <c r="J273" s="299"/>
      <c r="K273" s="299"/>
      <c r="L273" s="299"/>
      <c r="M273" s="299"/>
      <c r="N273" s="249"/>
    </row>
    <row r="274" spans="1:14" ht="12" customHeight="1" x14ac:dyDescent="0.25">
      <c r="A274" s="44" t="s">
        <v>859</v>
      </c>
      <c r="B274" s="49"/>
      <c r="C274" s="378" t="s">
        <v>320</v>
      </c>
      <c r="D274" s="379"/>
      <c r="E274" s="379"/>
      <c r="F274" s="380"/>
      <c r="G274" s="47" t="s">
        <v>47</v>
      </c>
      <c r="H274" s="59">
        <v>2.4000000000000001E-4</v>
      </c>
      <c r="I274" s="287"/>
      <c r="J274" s="298"/>
      <c r="K274" s="298"/>
      <c r="L274" s="43">
        <f t="shared" ref="L274:L276" si="39">H274*I274</f>
        <v>0</v>
      </c>
      <c r="M274" s="298"/>
      <c r="N274" s="251">
        <f t="shared" ref="N274:N285" si="40">SUM(J274:M274)</f>
        <v>0</v>
      </c>
    </row>
    <row r="275" spans="1:14" ht="11.25" customHeight="1" x14ac:dyDescent="0.25">
      <c r="A275" s="44" t="s">
        <v>860</v>
      </c>
      <c r="B275" s="49"/>
      <c r="C275" s="378" t="s">
        <v>728</v>
      </c>
      <c r="D275" s="379"/>
      <c r="E275" s="379"/>
      <c r="F275" s="380"/>
      <c r="G275" s="47" t="s">
        <v>729</v>
      </c>
      <c r="H275" s="60">
        <v>0.12</v>
      </c>
      <c r="I275" s="288"/>
      <c r="J275" s="300"/>
      <c r="K275" s="300"/>
      <c r="L275" s="43">
        <f t="shared" si="39"/>
        <v>0</v>
      </c>
      <c r="M275" s="298"/>
      <c r="N275" s="251">
        <f t="shared" si="40"/>
        <v>0</v>
      </c>
    </row>
    <row r="276" spans="1:14" ht="11.25" customHeight="1" x14ac:dyDescent="0.25">
      <c r="A276" s="44" t="s">
        <v>861</v>
      </c>
      <c r="B276" s="49"/>
      <c r="C276" s="378" t="s">
        <v>731</v>
      </c>
      <c r="D276" s="379"/>
      <c r="E276" s="379"/>
      <c r="F276" s="380"/>
      <c r="G276" s="47" t="s">
        <v>732</v>
      </c>
      <c r="H276" s="60">
        <v>0.33</v>
      </c>
      <c r="I276" s="288"/>
      <c r="J276" s="300"/>
      <c r="K276" s="300"/>
      <c r="L276" s="43">
        <f t="shared" si="39"/>
        <v>0</v>
      </c>
      <c r="M276" s="298"/>
      <c r="N276" s="251">
        <f t="shared" si="40"/>
        <v>0</v>
      </c>
    </row>
    <row r="277" spans="1:14" ht="27.75" customHeight="1" x14ac:dyDescent="0.25">
      <c r="A277" s="54">
        <v>283</v>
      </c>
      <c r="B277" s="62"/>
      <c r="C277" s="366" t="s">
        <v>862</v>
      </c>
      <c r="D277" s="367"/>
      <c r="E277" s="367"/>
      <c r="F277" s="368"/>
      <c r="G277" s="56" t="s">
        <v>37</v>
      </c>
      <c r="H277" s="57">
        <v>10</v>
      </c>
      <c r="I277" s="289"/>
      <c r="J277" s="296"/>
      <c r="K277" s="296"/>
      <c r="L277" s="296"/>
      <c r="M277" s="43">
        <f>H277*I277</f>
        <v>0</v>
      </c>
      <c r="N277" s="252">
        <f t="shared" si="40"/>
        <v>0</v>
      </c>
    </row>
    <row r="278" spans="1:14" ht="13.5" customHeight="1" x14ac:dyDescent="0.25">
      <c r="A278" s="54">
        <v>284</v>
      </c>
      <c r="B278" s="62"/>
      <c r="C278" s="366" t="s">
        <v>734</v>
      </c>
      <c r="D278" s="367"/>
      <c r="E278" s="367"/>
      <c r="F278" s="368"/>
      <c r="G278" s="56" t="s">
        <v>37</v>
      </c>
      <c r="H278" s="57">
        <v>10</v>
      </c>
      <c r="I278" s="289"/>
      <c r="J278" s="296"/>
      <c r="K278" s="296"/>
      <c r="L278" s="296"/>
      <c r="M278" s="43">
        <f t="shared" ref="M278:M285" si="41">H278*I278</f>
        <v>0</v>
      </c>
      <c r="N278" s="252">
        <f t="shared" si="40"/>
        <v>0</v>
      </c>
    </row>
    <row r="279" spans="1:14" ht="12.75" customHeight="1" x14ac:dyDescent="0.25">
      <c r="A279" s="54">
        <v>285</v>
      </c>
      <c r="B279" s="55"/>
      <c r="C279" s="366" t="s">
        <v>735</v>
      </c>
      <c r="D279" s="367"/>
      <c r="E279" s="367"/>
      <c r="F279" s="368"/>
      <c r="G279" s="56" t="s">
        <v>37</v>
      </c>
      <c r="H279" s="57">
        <v>2</v>
      </c>
      <c r="I279" s="289"/>
      <c r="J279" s="296"/>
      <c r="K279" s="296"/>
      <c r="L279" s="296"/>
      <c r="M279" s="43">
        <f t="shared" si="41"/>
        <v>0</v>
      </c>
      <c r="N279" s="252">
        <f t="shared" si="40"/>
        <v>0</v>
      </c>
    </row>
    <row r="280" spans="1:14" ht="12.75" customHeight="1" x14ac:dyDescent="0.25">
      <c r="A280" s="54">
        <v>286</v>
      </c>
      <c r="B280" s="55"/>
      <c r="C280" s="366" t="s">
        <v>736</v>
      </c>
      <c r="D280" s="367"/>
      <c r="E280" s="367"/>
      <c r="F280" s="368"/>
      <c r="G280" s="56" t="s">
        <v>37</v>
      </c>
      <c r="H280" s="57">
        <v>2</v>
      </c>
      <c r="I280" s="289"/>
      <c r="J280" s="296"/>
      <c r="K280" s="296"/>
      <c r="L280" s="296"/>
      <c r="M280" s="43">
        <f t="shared" si="41"/>
        <v>0</v>
      </c>
      <c r="N280" s="252">
        <f t="shared" si="40"/>
        <v>0</v>
      </c>
    </row>
    <row r="281" spans="1:14" ht="12.75" customHeight="1" x14ac:dyDescent="0.25">
      <c r="A281" s="54">
        <v>287</v>
      </c>
      <c r="B281" s="55"/>
      <c r="C281" s="366" t="s">
        <v>737</v>
      </c>
      <c r="D281" s="367"/>
      <c r="E281" s="367"/>
      <c r="F281" s="368"/>
      <c r="G281" s="56" t="s">
        <v>37</v>
      </c>
      <c r="H281" s="57">
        <v>3</v>
      </c>
      <c r="I281" s="289"/>
      <c r="J281" s="296"/>
      <c r="K281" s="296"/>
      <c r="L281" s="296"/>
      <c r="M281" s="43">
        <f t="shared" si="41"/>
        <v>0</v>
      </c>
      <c r="N281" s="252">
        <f t="shared" si="40"/>
        <v>0</v>
      </c>
    </row>
    <row r="282" spans="1:14" ht="12.75" customHeight="1" x14ac:dyDescent="0.25">
      <c r="A282" s="54">
        <v>288</v>
      </c>
      <c r="B282" s="55"/>
      <c r="C282" s="366" t="s">
        <v>738</v>
      </c>
      <c r="D282" s="367"/>
      <c r="E282" s="367"/>
      <c r="F282" s="368"/>
      <c r="G282" s="56" t="s">
        <v>37</v>
      </c>
      <c r="H282" s="57">
        <v>3</v>
      </c>
      <c r="I282" s="289"/>
      <c r="J282" s="296"/>
      <c r="K282" s="296"/>
      <c r="L282" s="296"/>
      <c r="M282" s="43">
        <f t="shared" si="41"/>
        <v>0</v>
      </c>
      <c r="N282" s="252">
        <f t="shared" si="40"/>
        <v>0</v>
      </c>
    </row>
    <row r="283" spans="1:14" ht="12.75" customHeight="1" x14ac:dyDescent="0.25">
      <c r="A283" s="54">
        <v>289</v>
      </c>
      <c r="B283" s="55"/>
      <c r="C283" s="366" t="s">
        <v>739</v>
      </c>
      <c r="D283" s="367"/>
      <c r="E283" s="367"/>
      <c r="F283" s="368"/>
      <c r="G283" s="56" t="s">
        <v>37</v>
      </c>
      <c r="H283" s="57">
        <v>30</v>
      </c>
      <c r="I283" s="289"/>
      <c r="J283" s="296"/>
      <c r="K283" s="296"/>
      <c r="L283" s="296"/>
      <c r="M283" s="43">
        <f t="shared" si="41"/>
        <v>0</v>
      </c>
      <c r="N283" s="252">
        <f t="shared" si="40"/>
        <v>0</v>
      </c>
    </row>
    <row r="284" spans="1:14" ht="12.75" customHeight="1" x14ac:dyDescent="0.25">
      <c r="A284" s="54">
        <v>290</v>
      </c>
      <c r="B284" s="55"/>
      <c r="C284" s="366" t="s">
        <v>740</v>
      </c>
      <c r="D284" s="367"/>
      <c r="E284" s="367"/>
      <c r="F284" s="368"/>
      <c r="G284" s="56" t="s">
        <v>37</v>
      </c>
      <c r="H284" s="57">
        <v>30</v>
      </c>
      <c r="I284" s="289"/>
      <c r="J284" s="296"/>
      <c r="K284" s="296"/>
      <c r="L284" s="296"/>
      <c r="M284" s="43">
        <f t="shared" si="41"/>
        <v>0</v>
      </c>
      <c r="N284" s="252">
        <f t="shared" si="40"/>
        <v>0</v>
      </c>
    </row>
    <row r="285" spans="1:14" ht="12.75" customHeight="1" x14ac:dyDescent="0.25">
      <c r="A285" s="54">
        <v>291</v>
      </c>
      <c r="B285" s="55"/>
      <c r="C285" s="366" t="s">
        <v>741</v>
      </c>
      <c r="D285" s="367"/>
      <c r="E285" s="367"/>
      <c r="F285" s="368"/>
      <c r="G285" s="56" t="s">
        <v>37</v>
      </c>
      <c r="H285" s="57">
        <v>250</v>
      </c>
      <c r="I285" s="291"/>
      <c r="J285" s="301"/>
      <c r="K285" s="301"/>
      <c r="L285" s="301"/>
      <c r="M285" s="43">
        <f t="shared" si="41"/>
        <v>0</v>
      </c>
      <c r="N285" s="252">
        <f t="shared" si="40"/>
        <v>0</v>
      </c>
    </row>
    <row r="286" spans="1:14" x14ac:dyDescent="0.25">
      <c r="A286" s="32">
        <v>292</v>
      </c>
      <c r="B286" s="33"/>
      <c r="C286" s="388" t="s">
        <v>742</v>
      </c>
      <c r="D286" s="389"/>
      <c r="E286" s="389"/>
      <c r="F286" s="390"/>
      <c r="G286" s="34" t="s">
        <v>134</v>
      </c>
      <c r="H286" s="35">
        <v>100</v>
      </c>
      <c r="I286" s="36"/>
      <c r="J286" s="296"/>
      <c r="K286" s="296"/>
      <c r="L286" s="296"/>
      <c r="M286" s="296"/>
      <c r="N286" s="247"/>
    </row>
    <row r="287" spans="1:14" ht="12" customHeight="1" x14ac:dyDescent="0.2">
      <c r="A287" s="38"/>
      <c r="B287" s="39"/>
      <c r="C287" s="385" t="s">
        <v>23</v>
      </c>
      <c r="D287" s="386"/>
      <c r="E287" s="386"/>
      <c r="F287" s="387"/>
      <c r="G287" s="40"/>
      <c r="H287" s="41"/>
      <c r="I287" s="42"/>
      <c r="J287" s="297"/>
      <c r="K287" s="297"/>
      <c r="L287" s="297"/>
      <c r="M287" s="297"/>
      <c r="N287" s="248"/>
    </row>
    <row r="288" spans="1:14" ht="11.25" customHeight="1" x14ac:dyDescent="0.2">
      <c r="A288" s="44" t="s">
        <v>863</v>
      </c>
      <c r="B288" s="39"/>
      <c r="C288" s="381" t="s">
        <v>14</v>
      </c>
      <c r="D288" s="382"/>
      <c r="E288" s="382"/>
      <c r="F288" s="383"/>
      <c r="G288" s="40"/>
      <c r="H288" s="41"/>
      <c r="I288" s="45"/>
      <c r="J288" s="298"/>
      <c r="K288" s="298"/>
      <c r="L288" s="298"/>
      <c r="M288" s="298"/>
      <c r="N288" s="249"/>
    </row>
    <row r="289" spans="1:14" ht="11.25" customHeight="1" x14ac:dyDescent="0.2">
      <c r="A289" s="38"/>
      <c r="B289" s="39"/>
      <c r="C289" s="385" t="s">
        <v>25</v>
      </c>
      <c r="D289" s="386"/>
      <c r="E289" s="386"/>
      <c r="F289" s="387"/>
      <c r="G289" s="40"/>
      <c r="H289" s="41"/>
      <c r="I289" s="45"/>
      <c r="J289" s="298"/>
      <c r="K289" s="298"/>
      <c r="L289" s="298"/>
      <c r="M289" s="298"/>
      <c r="N289" s="250"/>
    </row>
    <row r="290" spans="1:14" ht="28.5" customHeight="1" x14ac:dyDescent="0.25">
      <c r="A290" s="44" t="s">
        <v>864</v>
      </c>
      <c r="B290" s="46"/>
      <c r="C290" s="378" t="s">
        <v>865</v>
      </c>
      <c r="D290" s="379"/>
      <c r="E290" s="379"/>
      <c r="F290" s="380"/>
      <c r="G290" s="47" t="s">
        <v>27</v>
      </c>
      <c r="H290" s="60">
        <v>37.340000000000003</v>
      </c>
      <c r="I290" s="287"/>
      <c r="J290" s="43">
        <f>H290*I290</f>
        <v>0</v>
      </c>
      <c r="K290" s="43"/>
      <c r="L290" s="43"/>
      <c r="M290" s="43"/>
      <c r="N290" s="251">
        <f>SUM(J290:M290)</f>
        <v>0</v>
      </c>
    </row>
    <row r="291" spans="1:14" ht="11.25" customHeight="1" x14ac:dyDescent="0.2">
      <c r="A291" s="44" t="s">
        <v>866</v>
      </c>
      <c r="B291" s="39"/>
      <c r="C291" s="381" t="s">
        <v>15</v>
      </c>
      <c r="D291" s="382"/>
      <c r="E291" s="382"/>
      <c r="F291" s="383"/>
      <c r="G291" s="40"/>
      <c r="H291" s="41"/>
      <c r="I291" s="51"/>
      <c r="J291" s="299"/>
      <c r="K291" s="299"/>
      <c r="L291" s="299"/>
      <c r="M291" s="299"/>
      <c r="N291" s="249"/>
    </row>
    <row r="292" spans="1:14" ht="11.25" customHeight="1" x14ac:dyDescent="0.25">
      <c r="A292" s="44" t="s">
        <v>867</v>
      </c>
      <c r="B292" s="49"/>
      <c r="C292" s="378" t="s">
        <v>41</v>
      </c>
      <c r="D292" s="379"/>
      <c r="E292" s="379"/>
      <c r="F292" s="380"/>
      <c r="G292" s="47" t="s">
        <v>31</v>
      </c>
      <c r="H292" s="59">
        <v>23.046250000000001</v>
      </c>
      <c r="I292" s="288"/>
      <c r="J292" s="300"/>
      <c r="K292" s="43">
        <f>H292*I292</f>
        <v>0</v>
      </c>
      <c r="L292" s="298"/>
      <c r="M292" s="298"/>
      <c r="N292" s="251">
        <f>SUM(J292:M292)</f>
        <v>0</v>
      </c>
    </row>
    <row r="293" spans="1:14" ht="12" customHeight="1" x14ac:dyDescent="0.25">
      <c r="A293" s="44" t="s">
        <v>868</v>
      </c>
      <c r="B293" s="49"/>
      <c r="C293" s="378" t="s">
        <v>308</v>
      </c>
      <c r="D293" s="379"/>
      <c r="E293" s="379"/>
      <c r="F293" s="380"/>
      <c r="G293" s="47" t="s">
        <v>31</v>
      </c>
      <c r="H293" s="59">
        <v>0.28325</v>
      </c>
      <c r="I293" s="287"/>
      <c r="J293" s="300"/>
      <c r="K293" s="43">
        <f t="shared" ref="K293:K295" si="42">H293*I293</f>
        <v>0</v>
      </c>
      <c r="L293" s="298"/>
      <c r="M293" s="298"/>
      <c r="N293" s="251">
        <f t="shared" ref="N293:N295" si="43">SUM(J293:M293)</f>
        <v>0</v>
      </c>
    </row>
    <row r="294" spans="1:14" ht="11.25" customHeight="1" x14ac:dyDescent="0.25">
      <c r="A294" s="44" t="s">
        <v>869</v>
      </c>
      <c r="B294" s="49"/>
      <c r="C294" s="378" t="s">
        <v>32</v>
      </c>
      <c r="D294" s="379"/>
      <c r="E294" s="379"/>
      <c r="F294" s="380"/>
      <c r="G294" s="47" t="s">
        <v>31</v>
      </c>
      <c r="H294" s="59">
        <v>0.28325</v>
      </c>
      <c r="I294" s="287"/>
      <c r="J294" s="298"/>
      <c r="K294" s="43">
        <f t="shared" si="42"/>
        <v>0</v>
      </c>
      <c r="L294" s="298"/>
      <c r="M294" s="298"/>
      <c r="N294" s="251">
        <f t="shared" si="43"/>
        <v>0</v>
      </c>
    </row>
    <row r="295" spans="1:14" ht="11.25" customHeight="1" x14ac:dyDescent="0.25">
      <c r="A295" s="44" t="s">
        <v>870</v>
      </c>
      <c r="B295" s="49"/>
      <c r="C295" s="378" t="s">
        <v>724</v>
      </c>
      <c r="D295" s="379"/>
      <c r="E295" s="379"/>
      <c r="F295" s="380"/>
      <c r="G295" s="47" t="s">
        <v>31</v>
      </c>
      <c r="H295" s="48">
        <v>5.7164999999999999</v>
      </c>
      <c r="I295" s="288"/>
      <c r="J295" s="300"/>
      <c r="K295" s="43">
        <f t="shared" si="42"/>
        <v>0</v>
      </c>
      <c r="L295" s="298"/>
      <c r="M295" s="298"/>
      <c r="N295" s="251">
        <f t="shared" si="43"/>
        <v>0</v>
      </c>
    </row>
    <row r="296" spans="1:14" ht="12" customHeight="1" x14ac:dyDescent="0.2">
      <c r="A296" s="44" t="s">
        <v>871</v>
      </c>
      <c r="B296" s="39"/>
      <c r="C296" s="381" t="s">
        <v>16</v>
      </c>
      <c r="D296" s="382"/>
      <c r="E296" s="382"/>
      <c r="F296" s="383"/>
      <c r="G296" s="40"/>
      <c r="H296" s="41"/>
      <c r="I296" s="51"/>
      <c r="J296" s="299"/>
      <c r="K296" s="299"/>
      <c r="L296" s="299"/>
      <c r="M296" s="299"/>
      <c r="N296" s="249"/>
    </row>
    <row r="297" spans="1:14" x14ac:dyDescent="0.25">
      <c r="A297" s="44" t="s">
        <v>872</v>
      </c>
      <c r="B297" s="49"/>
      <c r="C297" s="378" t="s">
        <v>752</v>
      </c>
      <c r="D297" s="379"/>
      <c r="E297" s="379"/>
      <c r="F297" s="380"/>
      <c r="G297" s="47" t="s">
        <v>35</v>
      </c>
      <c r="H297" s="82">
        <v>3</v>
      </c>
      <c r="I297" s="288"/>
      <c r="J297" s="300"/>
      <c r="K297" s="300"/>
      <c r="L297" s="43">
        <f t="shared" ref="L297:L305" si="44">H297*I297</f>
        <v>0</v>
      </c>
      <c r="M297" s="298"/>
      <c r="N297" s="251">
        <f t="shared" ref="N297:N308" si="45">SUM(J297:M297)</f>
        <v>0</v>
      </c>
    </row>
    <row r="298" spans="1:14" ht="11.25" customHeight="1" x14ac:dyDescent="0.25">
      <c r="A298" s="44" t="s">
        <v>873</v>
      </c>
      <c r="B298" s="49"/>
      <c r="C298" s="378" t="s">
        <v>754</v>
      </c>
      <c r="D298" s="379"/>
      <c r="E298" s="379"/>
      <c r="F298" s="380"/>
      <c r="G298" s="47" t="s">
        <v>732</v>
      </c>
      <c r="H298" s="82">
        <v>1</v>
      </c>
      <c r="I298" s="287"/>
      <c r="J298" s="298"/>
      <c r="K298" s="298"/>
      <c r="L298" s="43">
        <f t="shared" si="44"/>
        <v>0</v>
      </c>
      <c r="M298" s="298"/>
      <c r="N298" s="251">
        <f t="shared" si="45"/>
        <v>0</v>
      </c>
    </row>
    <row r="299" spans="1:14" ht="12" customHeight="1" x14ac:dyDescent="0.25">
      <c r="A299" s="44" t="s">
        <v>874</v>
      </c>
      <c r="B299" s="49"/>
      <c r="C299" s="378" t="s">
        <v>731</v>
      </c>
      <c r="D299" s="379"/>
      <c r="E299" s="379"/>
      <c r="F299" s="380"/>
      <c r="G299" s="47" t="s">
        <v>732</v>
      </c>
      <c r="H299" s="82">
        <v>25</v>
      </c>
      <c r="I299" s="288"/>
      <c r="J299" s="300"/>
      <c r="K299" s="300"/>
      <c r="L299" s="43">
        <f t="shared" si="44"/>
        <v>0</v>
      </c>
      <c r="M299" s="298"/>
      <c r="N299" s="251">
        <f t="shared" si="45"/>
        <v>0</v>
      </c>
    </row>
    <row r="300" spans="1:14" ht="11.25" customHeight="1" x14ac:dyDescent="0.25">
      <c r="A300" s="44" t="s">
        <v>875</v>
      </c>
      <c r="B300" s="49"/>
      <c r="C300" s="378" t="s">
        <v>757</v>
      </c>
      <c r="D300" s="379"/>
      <c r="E300" s="379"/>
      <c r="F300" s="380"/>
      <c r="G300" s="47" t="s">
        <v>758</v>
      </c>
      <c r="H300" s="82">
        <v>10</v>
      </c>
      <c r="I300" s="288"/>
      <c r="J300" s="300"/>
      <c r="K300" s="300"/>
      <c r="L300" s="43">
        <f t="shared" si="44"/>
        <v>0</v>
      </c>
      <c r="M300" s="298"/>
      <c r="N300" s="251">
        <f t="shared" si="45"/>
        <v>0</v>
      </c>
    </row>
    <row r="301" spans="1:14" ht="11.25" customHeight="1" x14ac:dyDescent="0.25">
      <c r="A301" s="44" t="s">
        <v>876</v>
      </c>
      <c r="B301" s="124"/>
      <c r="C301" s="378" t="s">
        <v>760</v>
      </c>
      <c r="D301" s="379"/>
      <c r="E301" s="379"/>
      <c r="F301" s="380"/>
      <c r="G301" s="47" t="s">
        <v>758</v>
      </c>
      <c r="H301" s="82">
        <v>10</v>
      </c>
      <c r="I301" s="288"/>
      <c r="J301" s="300"/>
      <c r="K301" s="300"/>
      <c r="L301" s="43">
        <f t="shared" si="44"/>
        <v>0</v>
      </c>
      <c r="M301" s="298"/>
      <c r="N301" s="251">
        <f t="shared" si="45"/>
        <v>0</v>
      </c>
    </row>
    <row r="302" spans="1:14" ht="12" customHeight="1" x14ac:dyDescent="0.25">
      <c r="A302" s="44" t="s">
        <v>877</v>
      </c>
      <c r="B302" s="124"/>
      <c r="C302" s="378" t="s">
        <v>762</v>
      </c>
      <c r="D302" s="379"/>
      <c r="E302" s="379"/>
      <c r="F302" s="380"/>
      <c r="G302" s="47" t="s">
        <v>758</v>
      </c>
      <c r="H302" s="82">
        <v>5</v>
      </c>
      <c r="I302" s="287"/>
      <c r="J302" s="298"/>
      <c r="K302" s="298"/>
      <c r="L302" s="43">
        <f t="shared" si="44"/>
        <v>0</v>
      </c>
      <c r="M302" s="298"/>
      <c r="N302" s="251">
        <f t="shared" si="45"/>
        <v>0</v>
      </c>
    </row>
    <row r="303" spans="1:14" x14ac:dyDescent="0.25">
      <c r="A303" s="44" t="s">
        <v>878</v>
      </c>
      <c r="B303" s="124"/>
      <c r="C303" s="378" t="s">
        <v>764</v>
      </c>
      <c r="D303" s="379"/>
      <c r="E303" s="379"/>
      <c r="F303" s="380"/>
      <c r="G303" s="47" t="s">
        <v>35</v>
      </c>
      <c r="H303" s="60">
        <v>1.05</v>
      </c>
      <c r="I303" s="287"/>
      <c r="J303" s="298"/>
      <c r="K303" s="298"/>
      <c r="L303" s="43">
        <f t="shared" si="44"/>
        <v>0</v>
      </c>
      <c r="M303" s="298"/>
      <c r="N303" s="251">
        <f t="shared" si="45"/>
        <v>0</v>
      </c>
    </row>
    <row r="304" spans="1:14" ht="27" customHeight="1" x14ac:dyDescent="0.25">
      <c r="A304" s="44" t="s">
        <v>879</v>
      </c>
      <c r="B304" s="124"/>
      <c r="C304" s="384" t="s">
        <v>1048</v>
      </c>
      <c r="D304" s="376"/>
      <c r="E304" s="376"/>
      <c r="F304" s="377"/>
      <c r="G304" s="47" t="s">
        <v>47</v>
      </c>
      <c r="H304" s="48">
        <v>5.1499999999999997E-2</v>
      </c>
      <c r="I304" s="287"/>
      <c r="J304" s="298"/>
      <c r="K304" s="298"/>
      <c r="L304" s="43">
        <f t="shared" si="44"/>
        <v>0</v>
      </c>
      <c r="M304" s="298"/>
      <c r="N304" s="251">
        <f t="shared" si="45"/>
        <v>0</v>
      </c>
    </row>
    <row r="305" spans="1:14" ht="11.25" customHeight="1" x14ac:dyDescent="0.25">
      <c r="A305" s="44" t="s">
        <v>880</v>
      </c>
      <c r="B305" s="124"/>
      <c r="C305" s="378" t="s">
        <v>767</v>
      </c>
      <c r="D305" s="379"/>
      <c r="E305" s="379"/>
      <c r="F305" s="380"/>
      <c r="G305" s="47" t="s">
        <v>35</v>
      </c>
      <c r="H305" s="60">
        <v>2.1800000000000002</v>
      </c>
      <c r="I305" s="287"/>
      <c r="J305" s="298"/>
      <c r="K305" s="298"/>
      <c r="L305" s="43">
        <f t="shared" si="44"/>
        <v>0</v>
      </c>
      <c r="M305" s="298"/>
      <c r="N305" s="251">
        <f t="shared" si="45"/>
        <v>0</v>
      </c>
    </row>
    <row r="306" spans="1:14" ht="12.75" customHeight="1" x14ac:dyDescent="0.25">
      <c r="A306" s="54">
        <v>293</v>
      </c>
      <c r="B306" s="55"/>
      <c r="C306" s="366" t="s">
        <v>768</v>
      </c>
      <c r="D306" s="367"/>
      <c r="E306" s="367"/>
      <c r="F306" s="368"/>
      <c r="G306" s="56" t="s">
        <v>134</v>
      </c>
      <c r="H306" s="57">
        <v>100</v>
      </c>
      <c r="I306" s="289"/>
      <c r="J306" s="296"/>
      <c r="K306" s="296"/>
      <c r="L306" s="296"/>
      <c r="M306" s="43">
        <f t="shared" ref="M306:M308" si="46">H306*I306</f>
        <v>0</v>
      </c>
      <c r="N306" s="252">
        <f t="shared" si="45"/>
        <v>0</v>
      </c>
    </row>
    <row r="307" spans="1:14" ht="12.75" customHeight="1" x14ac:dyDescent="0.25">
      <c r="A307" s="54">
        <v>294</v>
      </c>
      <c r="B307" s="55"/>
      <c r="C307" s="366" t="s">
        <v>769</v>
      </c>
      <c r="D307" s="367"/>
      <c r="E307" s="367"/>
      <c r="F307" s="368"/>
      <c r="G307" s="56" t="s">
        <v>134</v>
      </c>
      <c r="H307" s="57">
        <v>180</v>
      </c>
      <c r="I307" s="289"/>
      <c r="J307" s="296"/>
      <c r="K307" s="296"/>
      <c r="L307" s="296"/>
      <c r="M307" s="43">
        <f t="shared" si="46"/>
        <v>0</v>
      </c>
      <c r="N307" s="252">
        <f t="shared" si="45"/>
        <v>0</v>
      </c>
    </row>
    <row r="308" spans="1:14" ht="12.75" customHeight="1" x14ac:dyDescent="0.25">
      <c r="A308" s="69">
        <v>295</v>
      </c>
      <c r="B308" s="83"/>
      <c r="C308" s="394" t="s">
        <v>770</v>
      </c>
      <c r="D308" s="395"/>
      <c r="E308" s="395"/>
      <c r="F308" s="396"/>
      <c r="G308" s="71" t="s">
        <v>134</v>
      </c>
      <c r="H308" s="72">
        <v>450</v>
      </c>
      <c r="I308" s="294"/>
      <c r="J308" s="304"/>
      <c r="K308" s="304"/>
      <c r="L308" s="304"/>
      <c r="M308" s="127">
        <f t="shared" si="46"/>
        <v>0</v>
      </c>
      <c r="N308" s="253">
        <f t="shared" si="45"/>
        <v>0</v>
      </c>
    </row>
    <row r="309" spans="1:14" ht="12.75" customHeight="1" x14ac:dyDescent="0.25">
      <c r="A309" s="128"/>
      <c r="B309" s="129"/>
      <c r="C309" s="130" t="s">
        <v>881</v>
      </c>
      <c r="D309" s="130"/>
      <c r="E309" s="130"/>
      <c r="F309" s="130"/>
      <c r="G309" s="131"/>
      <c r="H309" s="132"/>
      <c r="I309" s="133"/>
      <c r="J309" s="134">
        <f>SUM(J16:J308)</f>
        <v>0</v>
      </c>
      <c r="K309" s="134">
        <f>SUM(K16:K308)</f>
        <v>0</v>
      </c>
      <c r="L309" s="134">
        <f>SUM(L16:L308)</f>
        <v>0</v>
      </c>
      <c r="M309" s="242">
        <f>SUM(M16:M308)</f>
        <v>0</v>
      </c>
      <c r="N309" s="135">
        <f>SUM(N16:N308)</f>
        <v>0</v>
      </c>
    </row>
    <row r="310" spans="1:14" ht="12.75" customHeight="1" x14ac:dyDescent="0.25">
      <c r="A310" s="425" t="s">
        <v>142</v>
      </c>
      <c r="B310" s="426"/>
      <c r="C310" s="426"/>
      <c r="D310" s="426"/>
      <c r="E310" s="426"/>
      <c r="F310" s="426"/>
      <c r="G310" s="74"/>
      <c r="H310" s="75"/>
      <c r="I310" s="76"/>
      <c r="J310" s="77"/>
      <c r="K310" s="77"/>
      <c r="L310" s="77"/>
      <c r="M310" s="77"/>
      <c r="N310" s="254"/>
    </row>
    <row r="311" spans="1:14" ht="12.75" customHeight="1" x14ac:dyDescent="0.25">
      <c r="A311" s="424" t="s">
        <v>14</v>
      </c>
      <c r="B311" s="361"/>
      <c r="C311" s="361"/>
      <c r="D311" s="361"/>
      <c r="E311" s="361"/>
      <c r="F311" s="361"/>
      <c r="G311" s="78" t="s">
        <v>4</v>
      </c>
      <c r="H311" s="75"/>
      <c r="I311" s="76"/>
      <c r="J311" s="77">
        <f>J309</f>
        <v>0</v>
      </c>
      <c r="K311" s="77"/>
      <c r="L311" s="77"/>
      <c r="M311" s="77"/>
      <c r="N311" s="255">
        <f>SUM(J311:M311)</f>
        <v>0</v>
      </c>
    </row>
    <row r="312" spans="1:14" ht="12.75" customHeight="1" x14ac:dyDescent="0.25">
      <c r="A312" s="424" t="s">
        <v>15</v>
      </c>
      <c r="B312" s="361"/>
      <c r="C312" s="361"/>
      <c r="D312" s="361"/>
      <c r="E312" s="361"/>
      <c r="F312" s="361"/>
      <c r="G312" s="78" t="s">
        <v>4</v>
      </c>
      <c r="H312" s="75"/>
      <c r="I312" s="76"/>
      <c r="J312" s="77"/>
      <c r="K312" s="77">
        <f>K309</f>
        <v>0</v>
      </c>
      <c r="L312" s="77"/>
      <c r="M312" s="77"/>
      <c r="N312" s="255">
        <f>SUM(J312:M312)</f>
        <v>0</v>
      </c>
    </row>
    <row r="313" spans="1:14" ht="12.75" customHeight="1" x14ac:dyDescent="0.25">
      <c r="A313" s="424" t="s">
        <v>16</v>
      </c>
      <c r="B313" s="361"/>
      <c r="C313" s="361"/>
      <c r="D313" s="361"/>
      <c r="E313" s="361"/>
      <c r="F313" s="361"/>
      <c r="G313" s="78" t="s">
        <v>4</v>
      </c>
      <c r="H313" s="75"/>
      <c r="I313" s="76"/>
      <c r="J313" s="77"/>
      <c r="K313" s="77"/>
      <c r="L313" s="77">
        <f>L309</f>
        <v>0</v>
      </c>
      <c r="M313" s="77"/>
      <c r="N313" s="255">
        <f>SUM(J313:M313)</f>
        <v>0</v>
      </c>
    </row>
    <row r="314" spans="1:14" ht="12.75" customHeight="1" x14ac:dyDescent="0.25">
      <c r="A314" s="424" t="s">
        <v>17</v>
      </c>
      <c r="B314" s="361"/>
      <c r="C314" s="361"/>
      <c r="D314" s="361"/>
      <c r="E314" s="361"/>
      <c r="F314" s="361"/>
      <c r="G314" s="78" t="s">
        <v>4</v>
      </c>
      <c r="H314" s="75"/>
      <c r="I314" s="76"/>
      <c r="J314" s="77"/>
      <c r="K314" s="77"/>
      <c r="L314" s="77"/>
      <c r="M314" s="77">
        <f>M309</f>
        <v>0</v>
      </c>
      <c r="N314" s="255">
        <f>SUM(J314:M314)</f>
        <v>0</v>
      </c>
    </row>
    <row r="315" spans="1:14" ht="12.75" customHeight="1" x14ac:dyDescent="0.25">
      <c r="A315" s="424" t="s">
        <v>143</v>
      </c>
      <c r="B315" s="361"/>
      <c r="C315" s="361"/>
      <c r="D315" s="361"/>
      <c r="E315" s="361"/>
      <c r="F315" s="361"/>
      <c r="G315" s="78" t="s">
        <v>144</v>
      </c>
      <c r="H315" s="79">
        <f>H16+H29+H48+H61+H103+H122+H131+H145+H167+H191+H214+H234+H245+H268+H290</f>
        <v>1676.6832999999999</v>
      </c>
      <c r="I315" s="76"/>
      <c r="J315" s="77"/>
      <c r="K315" s="77"/>
      <c r="L315" s="77"/>
      <c r="M315" s="77"/>
      <c r="N315" s="255"/>
    </row>
    <row r="316" spans="1:14" ht="14.25" customHeight="1" x14ac:dyDescent="0.2">
      <c r="A316" s="30"/>
      <c r="B316" s="31" t="s">
        <v>882</v>
      </c>
      <c r="C316" s="31"/>
      <c r="D316" s="31"/>
      <c r="E316" s="31"/>
      <c r="F316" s="31"/>
      <c r="G316" s="31"/>
      <c r="H316" s="31"/>
      <c r="I316" s="136"/>
      <c r="J316" s="305"/>
      <c r="K316" s="305"/>
      <c r="L316" s="305"/>
      <c r="M316" s="305"/>
      <c r="N316" s="257"/>
    </row>
    <row r="317" spans="1:14" ht="12.75" customHeight="1" x14ac:dyDescent="0.25">
      <c r="A317" s="310" t="s">
        <v>601</v>
      </c>
      <c r="B317" s="277"/>
      <c r="C317" s="277"/>
      <c r="D317" s="277"/>
      <c r="E317" s="277"/>
      <c r="F317" s="277"/>
      <c r="G317" s="277"/>
      <c r="H317" s="277"/>
      <c r="I317" s="283"/>
      <c r="J317" s="283"/>
      <c r="K317" s="283"/>
      <c r="L317" s="283"/>
      <c r="M317" s="283"/>
      <c r="N317" s="313"/>
    </row>
    <row r="318" spans="1:14" ht="29.1" customHeight="1" x14ac:dyDescent="0.25">
      <c r="A318" s="32">
        <v>296</v>
      </c>
      <c r="B318" s="33"/>
      <c r="C318" s="388" t="s">
        <v>602</v>
      </c>
      <c r="D318" s="389"/>
      <c r="E318" s="389"/>
      <c r="F318" s="390"/>
      <c r="G318" s="34" t="s">
        <v>22</v>
      </c>
      <c r="H318" s="35">
        <v>2</v>
      </c>
      <c r="I318" s="36"/>
      <c r="J318" s="296"/>
      <c r="K318" s="296"/>
      <c r="L318" s="296"/>
      <c r="M318" s="296"/>
      <c r="N318" s="247"/>
    </row>
    <row r="319" spans="1:14" ht="12" customHeight="1" x14ac:dyDescent="0.2">
      <c r="A319" s="38"/>
      <c r="B319" s="39"/>
      <c r="C319" s="385" t="s">
        <v>23</v>
      </c>
      <c r="D319" s="386"/>
      <c r="E319" s="386"/>
      <c r="F319" s="387"/>
      <c r="G319" s="40"/>
      <c r="H319" s="41"/>
      <c r="I319" s="42"/>
      <c r="J319" s="297"/>
      <c r="K319" s="297"/>
      <c r="L319" s="297"/>
      <c r="M319" s="297"/>
      <c r="N319" s="248"/>
    </row>
    <row r="320" spans="1:14" ht="11.25" customHeight="1" x14ac:dyDescent="0.2">
      <c r="A320" s="44" t="s">
        <v>883</v>
      </c>
      <c r="B320" s="39"/>
      <c r="C320" s="381" t="s">
        <v>14</v>
      </c>
      <c r="D320" s="382"/>
      <c r="E320" s="382"/>
      <c r="F320" s="383"/>
      <c r="G320" s="40"/>
      <c r="H320" s="41"/>
      <c r="I320" s="45"/>
      <c r="J320" s="298"/>
      <c r="K320" s="298"/>
      <c r="L320" s="298"/>
      <c r="M320" s="298"/>
      <c r="N320" s="249"/>
    </row>
    <row r="321" spans="1:14" ht="12" customHeight="1" x14ac:dyDescent="0.2">
      <c r="A321" s="38"/>
      <c r="B321" s="39"/>
      <c r="C321" s="385" t="s">
        <v>25</v>
      </c>
      <c r="D321" s="386"/>
      <c r="E321" s="386"/>
      <c r="F321" s="387"/>
      <c r="G321" s="40"/>
      <c r="H321" s="41"/>
      <c r="I321" s="45"/>
      <c r="J321" s="298"/>
      <c r="K321" s="298"/>
      <c r="L321" s="298"/>
      <c r="M321" s="298"/>
      <c r="N321" s="250"/>
    </row>
    <row r="322" spans="1:14" ht="25.5" customHeight="1" x14ac:dyDescent="0.25">
      <c r="A322" s="44" t="s">
        <v>884</v>
      </c>
      <c r="B322" s="46"/>
      <c r="C322" s="378" t="s">
        <v>605</v>
      </c>
      <c r="D322" s="379"/>
      <c r="E322" s="379"/>
      <c r="F322" s="380"/>
      <c r="G322" s="47" t="s">
        <v>27</v>
      </c>
      <c r="H322" s="50">
        <v>12.875</v>
      </c>
      <c r="I322" s="287"/>
      <c r="J322" s="43">
        <f>H322*I322</f>
        <v>0</v>
      </c>
      <c r="K322" s="43"/>
      <c r="L322" s="43"/>
      <c r="M322" s="43"/>
      <c r="N322" s="251">
        <f>SUM(J322:M322)</f>
        <v>0</v>
      </c>
    </row>
    <row r="323" spans="1:14" ht="12" customHeight="1" x14ac:dyDescent="0.2">
      <c r="A323" s="44" t="s">
        <v>885</v>
      </c>
      <c r="B323" s="39"/>
      <c r="C323" s="381" t="s">
        <v>15</v>
      </c>
      <c r="D323" s="382"/>
      <c r="E323" s="382"/>
      <c r="F323" s="383"/>
      <c r="G323" s="40"/>
      <c r="H323" s="41"/>
      <c r="I323" s="51"/>
      <c r="J323" s="299"/>
      <c r="K323" s="299"/>
      <c r="L323" s="299"/>
      <c r="M323" s="299"/>
      <c r="N323" s="249"/>
    </row>
    <row r="324" spans="1:14" ht="11.25" customHeight="1" x14ac:dyDescent="0.25">
      <c r="A324" s="44" t="s">
        <v>886</v>
      </c>
      <c r="B324" s="124"/>
      <c r="C324" s="378" t="s">
        <v>275</v>
      </c>
      <c r="D324" s="379"/>
      <c r="E324" s="379"/>
      <c r="F324" s="380"/>
      <c r="G324" s="47" t="s">
        <v>31</v>
      </c>
      <c r="H324" s="59">
        <v>0.33474999999999999</v>
      </c>
      <c r="I324" s="288"/>
      <c r="J324" s="300"/>
      <c r="K324" s="43">
        <f>H324*I324</f>
        <v>0</v>
      </c>
      <c r="L324" s="298"/>
      <c r="M324" s="298"/>
      <c r="N324" s="251">
        <f>SUM(J324:M324)</f>
        <v>0</v>
      </c>
    </row>
    <row r="325" spans="1:14" ht="11.25" customHeight="1" x14ac:dyDescent="0.2">
      <c r="A325" s="44" t="s">
        <v>887</v>
      </c>
      <c r="B325" s="39"/>
      <c r="C325" s="381" t="s">
        <v>16</v>
      </c>
      <c r="D325" s="382"/>
      <c r="E325" s="382"/>
      <c r="F325" s="383"/>
      <c r="G325" s="40"/>
      <c r="H325" s="41"/>
      <c r="I325" s="51"/>
      <c r="J325" s="299"/>
      <c r="K325" s="299"/>
      <c r="L325" s="299"/>
      <c r="M325" s="299"/>
      <c r="N325" s="249"/>
    </row>
    <row r="326" spans="1:14" ht="12" customHeight="1" x14ac:dyDescent="0.25">
      <c r="A326" s="44" t="s">
        <v>888</v>
      </c>
      <c r="B326" s="124"/>
      <c r="C326" s="378" t="s">
        <v>610</v>
      </c>
      <c r="D326" s="379"/>
      <c r="E326" s="379"/>
      <c r="F326" s="380"/>
      <c r="G326" s="47" t="s">
        <v>47</v>
      </c>
      <c r="H326" s="59">
        <v>4.0000000000000003E-5</v>
      </c>
      <c r="I326" s="287"/>
      <c r="J326" s="298"/>
      <c r="K326" s="298"/>
      <c r="L326" s="43">
        <f t="shared" ref="L326:L329" si="47">H326*I326</f>
        <v>0</v>
      </c>
      <c r="M326" s="298"/>
      <c r="N326" s="251">
        <f t="shared" ref="N326:N330" si="48">SUM(J326:M326)</f>
        <v>0</v>
      </c>
    </row>
    <row r="327" spans="1:14" ht="11.25" customHeight="1" x14ac:dyDescent="0.25">
      <c r="A327" s="44" t="s">
        <v>889</v>
      </c>
      <c r="B327" s="124"/>
      <c r="C327" s="378" t="s">
        <v>612</v>
      </c>
      <c r="D327" s="379"/>
      <c r="E327" s="379"/>
      <c r="F327" s="380"/>
      <c r="G327" s="47" t="s">
        <v>47</v>
      </c>
      <c r="H327" s="84">
        <v>3.1999999999999999E-6</v>
      </c>
      <c r="I327" s="287"/>
      <c r="J327" s="298"/>
      <c r="K327" s="298"/>
      <c r="L327" s="43">
        <f t="shared" si="47"/>
        <v>0</v>
      </c>
      <c r="M327" s="298"/>
      <c r="N327" s="251">
        <f t="shared" si="48"/>
        <v>0</v>
      </c>
    </row>
    <row r="328" spans="1:14" ht="27.75" customHeight="1" x14ac:dyDescent="0.25">
      <c r="A328" s="44" t="s">
        <v>890</v>
      </c>
      <c r="B328" s="124"/>
      <c r="C328" s="378" t="s">
        <v>614</v>
      </c>
      <c r="D328" s="379"/>
      <c r="E328" s="379"/>
      <c r="F328" s="380"/>
      <c r="G328" s="47" t="s">
        <v>47</v>
      </c>
      <c r="H328" s="58">
        <v>3.1999999999999999E-5</v>
      </c>
      <c r="I328" s="287"/>
      <c r="J328" s="298"/>
      <c r="K328" s="298"/>
      <c r="L328" s="43">
        <f t="shared" si="47"/>
        <v>0</v>
      </c>
      <c r="M328" s="298"/>
      <c r="N328" s="251">
        <f t="shared" si="48"/>
        <v>0</v>
      </c>
    </row>
    <row r="329" spans="1:14" ht="11.25" customHeight="1" x14ac:dyDescent="0.25">
      <c r="A329" s="44" t="s">
        <v>891</v>
      </c>
      <c r="B329" s="124"/>
      <c r="C329" s="378" t="s">
        <v>616</v>
      </c>
      <c r="D329" s="379"/>
      <c r="E329" s="379"/>
      <c r="F329" s="380"/>
      <c r="G329" s="47" t="s">
        <v>35</v>
      </c>
      <c r="H329" s="50">
        <v>0.126</v>
      </c>
      <c r="I329" s="287"/>
      <c r="J329" s="298"/>
      <c r="K329" s="298"/>
      <c r="L329" s="43">
        <f t="shared" si="47"/>
        <v>0</v>
      </c>
      <c r="M329" s="298"/>
      <c r="N329" s="251">
        <f t="shared" si="48"/>
        <v>0</v>
      </c>
    </row>
    <row r="330" spans="1:14" ht="65.25" customHeight="1" x14ac:dyDescent="0.25">
      <c r="A330" s="54">
        <v>297</v>
      </c>
      <c r="B330" s="55"/>
      <c r="C330" s="366" t="s">
        <v>892</v>
      </c>
      <c r="D330" s="398"/>
      <c r="E330" s="398"/>
      <c r="F330" s="399"/>
      <c r="G330" s="56" t="s">
        <v>37</v>
      </c>
      <c r="H330" s="57">
        <v>2</v>
      </c>
      <c r="I330" s="289"/>
      <c r="J330" s="296"/>
      <c r="K330" s="296"/>
      <c r="L330" s="296"/>
      <c r="M330" s="43">
        <f>H330*I330</f>
        <v>0</v>
      </c>
      <c r="N330" s="252">
        <f t="shared" si="48"/>
        <v>0</v>
      </c>
    </row>
    <row r="331" spans="1:14" ht="16.5" customHeight="1" x14ac:dyDescent="0.25">
      <c r="A331" s="63">
        <v>298</v>
      </c>
      <c r="B331" s="64"/>
      <c r="C331" s="427" t="s">
        <v>618</v>
      </c>
      <c r="D331" s="428"/>
      <c r="E331" s="428"/>
      <c r="F331" s="429"/>
      <c r="G331" s="65" t="s">
        <v>22</v>
      </c>
      <c r="H331" s="66">
        <v>4</v>
      </c>
      <c r="I331" s="67"/>
      <c r="J331" s="302"/>
      <c r="K331" s="302"/>
      <c r="L331" s="302"/>
      <c r="M331" s="302"/>
      <c r="N331" s="256"/>
    </row>
    <row r="332" spans="1:14" ht="11.25" customHeight="1" x14ac:dyDescent="0.2">
      <c r="A332" s="38"/>
      <c r="B332" s="39"/>
      <c r="C332" s="385" t="s">
        <v>23</v>
      </c>
      <c r="D332" s="386"/>
      <c r="E332" s="386"/>
      <c r="F332" s="387"/>
      <c r="G332" s="40"/>
      <c r="H332" s="41"/>
      <c r="I332" s="42"/>
      <c r="J332" s="297"/>
      <c r="K332" s="297"/>
      <c r="L332" s="297"/>
      <c r="M332" s="297"/>
      <c r="N332" s="248"/>
    </row>
    <row r="333" spans="1:14" ht="12" customHeight="1" x14ac:dyDescent="0.2">
      <c r="A333" s="44" t="s">
        <v>893</v>
      </c>
      <c r="B333" s="39"/>
      <c r="C333" s="381" t="s">
        <v>14</v>
      </c>
      <c r="D333" s="382"/>
      <c r="E333" s="382"/>
      <c r="F333" s="383"/>
      <c r="G333" s="40"/>
      <c r="H333" s="41"/>
      <c r="I333" s="45"/>
      <c r="J333" s="298"/>
      <c r="K333" s="298"/>
      <c r="L333" s="298"/>
      <c r="M333" s="298"/>
      <c r="N333" s="249"/>
    </row>
    <row r="334" spans="1:14" ht="11.25" customHeight="1" x14ac:dyDescent="0.2">
      <c r="A334" s="38"/>
      <c r="B334" s="39"/>
      <c r="C334" s="385" t="s">
        <v>25</v>
      </c>
      <c r="D334" s="386"/>
      <c r="E334" s="386"/>
      <c r="F334" s="387"/>
      <c r="G334" s="40"/>
      <c r="H334" s="41"/>
      <c r="I334" s="45"/>
      <c r="J334" s="298"/>
      <c r="K334" s="298"/>
      <c r="L334" s="298"/>
      <c r="M334" s="298"/>
      <c r="N334" s="250"/>
    </row>
    <row r="335" spans="1:14" ht="30" customHeight="1" x14ac:dyDescent="0.25">
      <c r="A335" s="44" t="s">
        <v>894</v>
      </c>
      <c r="B335" s="46"/>
      <c r="C335" s="384" t="s">
        <v>909</v>
      </c>
      <c r="D335" s="376"/>
      <c r="E335" s="376"/>
      <c r="F335" s="377"/>
      <c r="G335" s="47" t="s">
        <v>27</v>
      </c>
      <c r="H335" s="48">
        <v>5.3044000000000002</v>
      </c>
      <c r="I335" s="287"/>
      <c r="J335" s="43">
        <f>H335*I335</f>
        <v>0</v>
      </c>
      <c r="K335" s="43"/>
      <c r="L335" s="43"/>
      <c r="M335" s="43"/>
      <c r="N335" s="251">
        <f>SUM(J335:M335)</f>
        <v>0</v>
      </c>
    </row>
    <row r="336" spans="1:14" ht="11.25" customHeight="1" x14ac:dyDescent="0.2">
      <c r="A336" s="44" t="s">
        <v>895</v>
      </c>
      <c r="B336" s="39"/>
      <c r="C336" s="381" t="s">
        <v>16</v>
      </c>
      <c r="D336" s="382"/>
      <c r="E336" s="382"/>
      <c r="F336" s="383"/>
      <c r="G336" s="40"/>
      <c r="H336" s="41"/>
      <c r="I336" s="51"/>
      <c r="J336" s="299"/>
      <c r="K336" s="299"/>
      <c r="L336" s="299"/>
      <c r="M336" s="299"/>
      <c r="N336" s="249"/>
    </row>
    <row r="337" spans="1:14" ht="12" customHeight="1" x14ac:dyDescent="0.25">
      <c r="A337" s="44" t="s">
        <v>896</v>
      </c>
      <c r="B337" s="49"/>
      <c r="C337" s="378" t="s">
        <v>320</v>
      </c>
      <c r="D337" s="379"/>
      <c r="E337" s="379"/>
      <c r="F337" s="380"/>
      <c r="G337" s="47" t="s">
        <v>47</v>
      </c>
      <c r="H337" s="59">
        <v>8.0000000000000007E-5</v>
      </c>
      <c r="I337" s="287"/>
      <c r="J337" s="298"/>
      <c r="K337" s="298"/>
      <c r="L337" s="43">
        <f t="shared" ref="L337" si="49">H337*I337</f>
        <v>0</v>
      </c>
      <c r="M337" s="298"/>
      <c r="N337" s="251">
        <f t="shared" ref="N337:N349" si="50">SUM(J337:M337)</f>
        <v>0</v>
      </c>
    </row>
    <row r="338" spans="1:14" ht="12.75" customHeight="1" x14ac:dyDescent="0.25">
      <c r="A338" s="54">
        <v>299</v>
      </c>
      <c r="B338" s="55"/>
      <c r="C338" s="366" t="s">
        <v>623</v>
      </c>
      <c r="D338" s="367"/>
      <c r="E338" s="367"/>
      <c r="F338" s="368"/>
      <c r="G338" s="56" t="s">
        <v>37</v>
      </c>
      <c r="H338" s="57">
        <v>1</v>
      </c>
      <c r="I338" s="289"/>
      <c r="J338" s="296"/>
      <c r="K338" s="296"/>
      <c r="L338" s="296"/>
      <c r="M338" s="43">
        <f>H338*I338</f>
        <v>0</v>
      </c>
      <c r="N338" s="252">
        <f t="shared" si="50"/>
        <v>0</v>
      </c>
    </row>
    <row r="339" spans="1:14" ht="12.75" customHeight="1" x14ac:dyDescent="0.25">
      <c r="A339" s="54">
        <v>300</v>
      </c>
      <c r="B339" s="55"/>
      <c r="C339" s="366" t="s">
        <v>624</v>
      </c>
      <c r="D339" s="367"/>
      <c r="E339" s="367"/>
      <c r="F339" s="368"/>
      <c r="G339" s="56" t="s">
        <v>37</v>
      </c>
      <c r="H339" s="57">
        <v>1</v>
      </c>
      <c r="I339" s="289"/>
      <c r="J339" s="296"/>
      <c r="K339" s="296"/>
      <c r="L339" s="296"/>
      <c r="M339" s="43">
        <f t="shared" ref="M339:M349" si="51">H339*I339</f>
        <v>0</v>
      </c>
      <c r="N339" s="252">
        <f t="shared" si="50"/>
        <v>0</v>
      </c>
    </row>
    <row r="340" spans="1:14" ht="39.75" customHeight="1" x14ac:dyDescent="0.25">
      <c r="A340" s="54">
        <v>301</v>
      </c>
      <c r="B340" s="55"/>
      <c r="C340" s="366" t="s">
        <v>897</v>
      </c>
      <c r="D340" s="367"/>
      <c r="E340" s="367"/>
      <c r="F340" s="368"/>
      <c r="G340" s="56" t="s">
        <v>37</v>
      </c>
      <c r="H340" s="57">
        <v>2</v>
      </c>
      <c r="I340" s="289"/>
      <c r="J340" s="296"/>
      <c r="K340" s="296"/>
      <c r="L340" s="296"/>
      <c r="M340" s="43">
        <f t="shared" si="51"/>
        <v>0</v>
      </c>
      <c r="N340" s="252">
        <f t="shared" si="50"/>
        <v>0</v>
      </c>
    </row>
    <row r="341" spans="1:14" ht="12.75" customHeight="1" x14ac:dyDescent="0.25">
      <c r="A341" s="54">
        <v>302</v>
      </c>
      <c r="B341" s="55"/>
      <c r="C341" s="366" t="s">
        <v>625</v>
      </c>
      <c r="D341" s="367"/>
      <c r="E341" s="367"/>
      <c r="F341" s="368"/>
      <c r="G341" s="56" t="s">
        <v>37</v>
      </c>
      <c r="H341" s="57">
        <v>1</v>
      </c>
      <c r="I341" s="289"/>
      <c r="J341" s="296"/>
      <c r="K341" s="296"/>
      <c r="L341" s="296"/>
      <c r="M341" s="43">
        <f t="shared" si="51"/>
        <v>0</v>
      </c>
      <c r="N341" s="252">
        <f t="shared" si="50"/>
        <v>0</v>
      </c>
    </row>
    <row r="342" spans="1:14" ht="12.75" customHeight="1" x14ac:dyDescent="0.25">
      <c r="A342" s="54">
        <v>303</v>
      </c>
      <c r="B342" s="55"/>
      <c r="C342" s="366" t="s">
        <v>626</v>
      </c>
      <c r="D342" s="367"/>
      <c r="E342" s="367"/>
      <c r="F342" s="368"/>
      <c r="G342" s="56" t="s">
        <v>37</v>
      </c>
      <c r="H342" s="57">
        <v>2</v>
      </c>
      <c r="I342" s="289"/>
      <c r="J342" s="296"/>
      <c r="K342" s="296"/>
      <c r="L342" s="296"/>
      <c r="M342" s="43">
        <f t="shared" si="51"/>
        <v>0</v>
      </c>
      <c r="N342" s="252">
        <f t="shared" si="50"/>
        <v>0</v>
      </c>
    </row>
    <row r="343" spans="1:14" ht="30.75" customHeight="1" x14ac:dyDescent="0.25">
      <c r="A343" s="54">
        <v>304</v>
      </c>
      <c r="B343" s="55"/>
      <c r="C343" s="366" t="s">
        <v>1045</v>
      </c>
      <c r="D343" s="398"/>
      <c r="E343" s="398"/>
      <c r="F343" s="399"/>
      <c r="G343" s="56" t="s">
        <v>37</v>
      </c>
      <c r="H343" s="57">
        <v>2</v>
      </c>
      <c r="I343" s="289"/>
      <c r="J343" s="296"/>
      <c r="K343" s="296"/>
      <c r="L343" s="296"/>
      <c r="M343" s="43">
        <f t="shared" si="51"/>
        <v>0</v>
      </c>
      <c r="N343" s="252">
        <f t="shared" si="50"/>
        <v>0</v>
      </c>
    </row>
    <row r="344" spans="1:14" ht="12.75" customHeight="1" x14ac:dyDescent="0.25">
      <c r="A344" s="54">
        <v>305</v>
      </c>
      <c r="B344" s="55"/>
      <c r="C344" s="366" t="s">
        <v>627</v>
      </c>
      <c r="D344" s="367"/>
      <c r="E344" s="367"/>
      <c r="F344" s="368"/>
      <c r="G344" s="56" t="s">
        <v>37</v>
      </c>
      <c r="H344" s="57">
        <v>2</v>
      </c>
      <c r="I344" s="289"/>
      <c r="J344" s="296"/>
      <c r="K344" s="296"/>
      <c r="L344" s="296"/>
      <c r="M344" s="43">
        <f t="shared" si="51"/>
        <v>0</v>
      </c>
      <c r="N344" s="252">
        <f t="shared" si="50"/>
        <v>0</v>
      </c>
    </row>
    <row r="345" spans="1:14" ht="12.75" customHeight="1" x14ac:dyDescent="0.25">
      <c r="A345" s="54">
        <v>306</v>
      </c>
      <c r="B345" s="55"/>
      <c r="C345" s="366" t="s">
        <v>628</v>
      </c>
      <c r="D345" s="367"/>
      <c r="E345" s="367"/>
      <c r="F345" s="368"/>
      <c r="G345" s="56" t="s">
        <v>37</v>
      </c>
      <c r="H345" s="57">
        <v>1</v>
      </c>
      <c r="I345" s="289"/>
      <c r="J345" s="296"/>
      <c r="K345" s="296"/>
      <c r="L345" s="296"/>
      <c r="M345" s="43">
        <f t="shared" si="51"/>
        <v>0</v>
      </c>
      <c r="N345" s="252">
        <f t="shared" si="50"/>
        <v>0</v>
      </c>
    </row>
    <row r="346" spans="1:14" ht="12.75" customHeight="1" x14ac:dyDescent="0.25">
      <c r="A346" s="54">
        <v>307</v>
      </c>
      <c r="B346" s="55"/>
      <c r="C346" s="366" t="s">
        <v>629</v>
      </c>
      <c r="D346" s="367"/>
      <c r="E346" s="367"/>
      <c r="F346" s="368"/>
      <c r="G346" s="56" t="s">
        <v>37</v>
      </c>
      <c r="H346" s="57">
        <v>2</v>
      </c>
      <c r="I346" s="289"/>
      <c r="J346" s="296"/>
      <c r="K346" s="296"/>
      <c r="L346" s="296"/>
      <c r="M346" s="43">
        <f t="shared" si="51"/>
        <v>0</v>
      </c>
      <c r="N346" s="252">
        <f t="shared" si="50"/>
        <v>0</v>
      </c>
    </row>
    <row r="347" spans="1:14" ht="23.1" customHeight="1" x14ac:dyDescent="0.25">
      <c r="A347" s="54">
        <v>308</v>
      </c>
      <c r="B347" s="55"/>
      <c r="C347" s="366" t="s">
        <v>898</v>
      </c>
      <c r="D347" s="367"/>
      <c r="E347" s="367"/>
      <c r="F347" s="368"/>
      <c r="G347" s="56" t="s">
        <v>37</v>
      </c>
      <c r="H347" s="57">
        <v>1</v>
      </c>
      <c r="I347" s="289"/>
      <c r="J347" s="296"/>
      <c r="K347" s="296"/>
      <c r="L347" s="296"/>
      <c r="M347" s="43">
        <f t="shared" si="51"/>
        <v>0</v>
      </c>
      <c r="N347" s="252">
        <f t="shared" si="50"/>
        <v>0</v>
      </c>
    </row>
    <row r="348" spans="1:14" ht="12.75" customHeight="1" x14ac:dyDescent="0.25">
      <c r="A348" s="54">
        <v>309</v>
      </c>
      <c r="B348" s="55"/>
      <c r="C348" s="366" t="s">
        <v>630</v>
      </c>
      <c r="D348" s="367"/>
      <c r="E348" s="367"/>
      <c r="F348" s="368"/>
      <c r="G348" s="56" t="s">
        <v>37</v>
      </c>
      <c r="H348" s="57">
        <v>1</v>
      </c>
      <c r="I348" s="289"/>
      <c r="J348" s="296"/>
      <c r="K348" s="296"/>
      <c r="L348" s="296"/>
      <c r="M348" s="43">
        <f t="shared" si="51"/>
        <v>0</v>
      </c>
      <c r="N348" s="252">
        <f t="shared" si="50"/>
        <v>0</v>
      </c>
    </row>
    <row r="349" spans="1:14" ht="25.5" customHeight="1" x14ac:dyDescent="0.25">
      <c r="A349" s="54">
        <v>310</v>
      </c>
      <c r="B349" s="55"/>
      <c r="C349" s="397" t="s">
        <v>899</v>
      </c>
      <c r="D349" s="398"/>
      <c r="E349" s="398"/>
      <c r="F349" s="399"/>
      <c r="G349" s="56" t="s">
        <v>37</v>
      </c>
      <c r="H349" s="57">
        <v>1</v>
      </c>
      <c r="I349" s="289"/>
      <c r="J349" s="296"/>
      <c r="K349" s="296"/>
      <c r="L349" s="296"/>
      <c r="M349" s="43">
        <f t="shared" si="51"/>
        <v>0</v>
      </c>
      <c r="N349" s="252">
        <f t="shared" si="50"/>
        <v>0</v>
      </c>
    </row>
    <row r="350" spans="1:14" x14ac:dyDescent="0.25">
      <c r="A350" s="32">
        <v>311</v>
      </c>
      <c r="B350" s="33"/>
      <c r="C350" s="388" t="s">
        <v>632</v>
      </c>
      <c r="D350" s="389"/>
      <c r="E350" s="389"/>
      <c r="F350" s="390"/>
      <c r="G350" s="34" t="s">
        <v>22</v>
      </c>
      <c r="H350" s="35">
        <v>7</v>
      </c>
      <c r="I350" s="36"/>
      <c r="J350" s="296"/>
      <c r="K350" s="296"/>
      <c r="L350" s="296"/>
      <c r="M350" s="296"/>
      <c r="N350" s="247"/>
    </row>
    <row r="351" spans="1:14" ht="12" customHeight="1" x14ac:dyDescent="0.2">
      <c r="A351" s="38"/>
      <c r="B351" s="39"/>
      <c r="C351" s="385" t="s">
        <v>23</v>
      </c>
      <c r="D351" s="386"/>
      <c r="E351" s="386"/>
      <c r="F351" s="387"/>
      <c r="G351" s="40"/>
      <c r="H351" s="41"/>
      <c r="I351" s="42"/>
      <c r="J351" s="297"/>
      <c r="K351" s="297"/>
      <c r="L351" s="297"/>
      <c r="M351" s="297"/>
      <c r="N351" s="248"/>
    </row>
    <row r="352" spans="1:14" ht="11.25" customHeight="1" x14ac:dyDescent="0.2">
      <c r="A352" s="44" t="s">
        <v>900</v>
      </c>
      <c r="B352" s="39"/>
      <c r="C352" s="381" t="s">
        <v>14</v>
      </c>
      <c r="D352" s="382"/>
      <c r="E352" s="382"/>
      <c r="F352" s="383"/>
      <c r="G352" s="40"/>
      <c r="H352" s="41"/>
      <c r="I352" s="45"/>
      <c r="J352" s="298"/>
      <c r="K352" s="298"/>
      <c r="L352" s="298"/>
      <c r="M352" s="298"/>
      <c r="N352" s="249"/>
    </row>
    <row r="353" spans="1:14" ht="12" customHeight="1" x14ac:dyDescent="0.2">
      <c r="A353" s="38"/>
      <c r="B353" s="39"/>
      <c r="C353" s="385" t="s">
        <v>25</v>
      </c>
      <c r="D353" s="386"/>
      <c r="E353" s="386"/>
      <c r="F353" s="387"/>
      <c r="G353" s="40"/>
      <c r="H353" s="41"/>
      <c r="I353" s="45"/>
      <c r="J353" s="298"/>
      <c r="K353" s="298"/>
      <c r="L353" s="298"/>
      <c r="M353" s="298"/>
      <c r="N353" s="250"/>
    </row>
    <row r="354" spans="1:14" ht="30" customHeight="1" x14ac:dyDescent="0.25">
      <c r="A354" s="44" t="s">
        <v>901</v>
      </c>
      <c r="B354" s="46"/>
      <c r="C354" s="384" t="s">
        <v>1050</v>
      </c>
      <c r="D354" s="376"/>
      <c r="E354" s="376"/>
      <c r="F354" s="377"/>
      <c r="G354" s="47" t="s">
        <v>27</v>
      </c>
      <c r="H354" s="50">
        <v>18.024999999999999</v>
      </c>
      <c r="I354" s="287"/>
      <c r="J354" s="43">
        <f>H354*I354</f>
        <v>0</v>
      </c>
      <c r="K354" s="43"/>
      <c r="L354" s="43"/>
      <c r="M354" s="43"/>
      <c r="N354" s="251">
        <f>SUM(J354:M354)</f>
        <v>0</v>
      </c>
    </row>
    <row r="355" spans="1:14" ht="12" customHeight="1" x14ac:dyDescent="0.2">
      <c r="A355" s="44" t="s">
        <v>902</v>
      </c>
      <c r="B355" s="39"/>
      <c r="C355" s="381" t="s">
        <v>16</v>
      </c>
      <c r="D355" s="382"/>
      <c r="E355" s="382"/>
      <c r="F355" s="383"/>
      <c r="G355" s="40"/>
      <c r="H355" s="41"/>
      <c r="I355" s="51"/>
      <c r="J355" s="299"/>
      <c r="K355" s="299"/>
      <c r="L355" s="299"/>
      <c r="M355" s="299"/>
      <c r="N355" s="249"/>
    </row>
    <row r="356" spans="1:14" ht="11.25" customHeight="1" x14ac:dyDescent="0.25">
      <c r="A356" s="44" t="s">
        <v>903</v>
      </c>
      <c r="B356" s="49"/>
      <c r="C356" s="378" t="s">
        <v>638</v>
      </c>
      <c r="D356" s="379"/>
      <c r="E356" s="379"/>
      <c r="F356" s="380"/>
      <c r="G356" s="47" t="s">
        <v>47</v>
      </c>
      <c r="H356" s="59">
        <v>2.1000000000000001E-4</v>
      </c>
      <c r="I356" s="287"/>
      <c r="J356" s="298"/>
      <c r="K356" s="298"/>
      <c r="L356" s="43">
        <f t="shared" ref="L356:L359" si="52">H356*I356</f>
        <v>0</v>
      </c>
      <c r="M356" s="298"/>
      <c r="N356" s="251">
        <f t="shared" ref="N356:N362" si="53">SUM(J356:M356)</f>
        <v>0</v>
      </c>
    </row>
    <row r="357" spans="1:14" ht="11.25" customHeight="1" x14ac:dyDescent="0.25">
      <c r="A357" s="44" t="s">
        <v>904</v>
      </c>
      <c r="B357" s="49"/>
      <c r="C357" s="378" t="s">
        <v>640</v>
      </c>
      <c r="D357" s="379"/>
      <c r="E357" s="379"/>
      <c r="F357" s="380"/>
      <c r="G357" s="47" t="s">
        <v>35</v>
      </c>
      <c r="H357" s="53">
        <v>19.600000000000001</v>
      </c>
      <c r="I357" s="288"/>
      <c r="J357" s="296"/>
      <c r="K357" s="296"/>
      <c r="L357" s="43">
        <f t="shared" si="52"/>
        <v>0</v>
      </c>
      <c r="M357" s="298"/>
      <c r="N357" s="251">
        <f t="shared" si="53"/>
        <v>0</v>
      </c>
    </row>
    <row r="358" spans="1:14" ht="12" customHeight="1" x14ac:dyDescent="0.25">
      <c r="A358" s="44" t="s">
        <v>905</v>
      </c>
      <c r="B358" s="49"/>
      <c r="C358" s="378" t="s">
        <v>642</v>
      </c>
      <c r="D358" s="379"/>
      <c r="E358" s="379"/>
      <c r="F358" s="380"/>
      <c r="G358" s="47" t="s">
        <v>47</v>
      </c>
      <c r="H358" s="50">
        <v>7.0000000000000001E-3</v>
      </c>
      <c r="I358" s="287"/>
      <c r="J358" s="298"/>
      <c r="K358" s="298"/>
      <c r="L358" s="43">
        <f t="shared" si="52"/>
        <v>0</v>
      </c>
      <c r="M358" s="298"/>
      <c r="N358" s="251">
        <f t="shared" si="53"/>
        <v>0</v>
      </c>
    </row>
    <row r="359" spans="1:14" ht="11.25" customHeight="1" x14ac:dyDescent="0.25">
      <c r="A359" s="44" t="s">
        <v>906</v>
      </c>
      <c r="B359" s="49"/>
      <c r="C359" s="378" t="s">
        <v>644</v>
      </c>
      <c r="D359" s="379"/>
      <c r="E359" s="379"/>
      <c r="F359" s="380"/>
      <c r="G359" s="47" t="s">
        <v>47</v>
      </c>
      <c r="H359" s="59">
        <v>7.6999999999999996E-4</v>
      </c>
      <c r="I359" s="287"/>
      <c r="J359" s="298"/>
      <c r="K359" s="298"/>
      <c r="L359" s="43">
        <f t="shared" si="52"/>
        <v>0</v>
      </c>
      <c r="M359" s="298"/>
      <c r="N359" s="251">
        <f t="shared" si="53"/>
        <v>0</v>
      </c>
    </row>
    <row r="360" spans="1:14" ht="40.5" customHeight="1" x14ac:dyDescent="0.25">
      <c r="A360" s="54">
        <v>312</v>
      </c>
      <c r="B360" s="55"/>
      <c r="C360" s="366" t="s">
        <v>645</v>
      </c>
      <c r="D360" s="398"/>
      <c r="E360" s="398"/>
      <c r="F360" s="399"/>
      <c r="G360" s="56" t="s">
        <v>37</v>
      </c>
      <c r="H360" s="57">
        <v>1</v>
      </c>
      <c r="I360" s="289"/>
      <c r="J360" s="296"/>
      <c r="K360" s="296"/>
      <c r="L360" s="296"/>
      <c r="M360" s="43">
        <f t="shared" ref="M360:M362" si="54">H360*I360</f>
        <v>0</v>
      </c>
      <c r="N360" s="252">
        <f t="shared" si="53"/>
        <v>0</v>
      </c>
    </row>
    <row r="361" spans="1:14" ht="12.75" customHeight="1" x14ac:dyDescent="0.25">
      <c r="A361" s="54">
        <v>313</v>
      </c>
      <c r="B361" s="55"/>
      <c r="C361" s="366" t="s">
        <v>646</v>
      </c>
      <c r="D361" s="367"/>
      <c r="E361" s="367"/>
      <c r="F361" s="368"/>
      <c r="G361" s="56" t="s">
        <v>37</v>
      </c>
      <c r="H361" s="57">
        <v>2</v>
      </c>
      <c r="I361" s="289"/>
      <c r="J361" s="296"/>
      <c r="K361" s="296"/>
      <c r="L361" s="296"/>
      <c r="M361" s="43">
        <f t="shared" si="54"/>
        <v>0</v>
      </c>
      <c r="N361" s="252">
        <f t="shared" si="53"/>
        <v>0</v>
      </c>
    </row>
    <row r="362" spans="1:14" ht="12.75" customHeight="1" x14ac:dyDescent="0.25">
      <c r="A362" s="69">
        <v>314</v>
      </c>
      <c r="B362" s="83"/>
      <c r="C362" s="394" t="s">
        <v>647</v>
      </c>
      <c r="D362" s="395"/>
      <c r="E362" s="395"/>
      <c r="F362" s="396"/>
      <c r="G362" s="71" t="s">
        <v>37</v>
      </c>
      <c r="H362" s="72">
        <v>4</v>
      </c>
      <c r="I362" s="290"/>
      <c r="J362" s="302"/>
      <c r="K362" s="302"/>
      <c r="L362" s="302"/>
      <c r="M362" s="43">
        <f t="shared" si="54"/>
        <v>0</v>
      </c>
      <c r="N362" s="252">
        <f t="shared" si="53"/>
        <v>0</v>
      </c>
    </row>
    <row r="363" spans="1:14" x14ac:dyDescent="0.25">
      <c r="A363" s="32">
        <v>315</v>
      </c>
      <c r="B363" s="33"/>
      <c r="C363" s="388" t="s">
        <v>618</v>
      </c>
      <c r="D363" s="389"/>
      <c r="E363" s="389"/>
      <c r="F363" s="390"/>
      <c r="G363" s="34" t="s">
        <v>22</v>
      </c>
      <c r="H363" s="35">
        <v>232</v>
      </c>
      <c r="I363" s="36"/>
      <c r="J363" s="296"/>
      <c r="K363" s="296"/>
      <c r="L363" s="296"/>
      <c r="M363" s="296"/>
      <c r="N363" s="247"/>
    </row>
    <row r="364" spans="1:14" ht="11.25" customHeight="1" x14ac:dyDescent="0.2">
      <c r="A364" s="38"/>
      <c r="B364" s="39"/>
      <c r="C364" s="385" t="s">
        <v>23</v>
      </c>
      <c r="D364" s="386"/>
      <c r="E364" s="386"/>
      <c r="F364" s="387"/>
      <c r="G364" s="40"/>
      <c r="H364" s="41"/>
      <c r="I364" s="42"/>
      <c r="J364" s="297"/>
      <c r="K364" s="297"/>
      <c r="L364" s="297"/>
      <c r="M364" s="297"/>
      <c r="N364" s="248"/>
    </row>
    <row r="365" spans="1:14" ht="12" customHeight="1" x14ac:dyDescent="0.2">
      <c r="A365" s="44" t="s">
        <v>907</v>
      </c>
      <c r="B365" s="39"/>
      <c r="C365" s="381" t="s">
        <v>14</v>
      </c>
      <c r="D365" s="382"/>
      <c r="E365" s="382"/>
      <c r="F365" s="383"/>
      <c r="G365" s="40"/>
      <c r="H365" s="41"/>
      <c r="I365" s="45"/>
      <c r="J365" s="298"/>
      <c r="K365" s="298"/>
      <c r="L365" s="298"/>
      <c r="M365" s="298"/>
      <c r="N365" s="249"/>
    </row>
    <row r="366" spans="1:14" ht="11.25" customHeight="1" x14ac:dyDescent="0.2">
      <c r="A366" s="38"/>
      <c r="B366" s="39"/>
      <c r="C366" s="385" t="s">
        <v>25</v>
      </c>
      <c r="D366" s="386"/>
      <c r="E366" s="386"/>
      <c r="F366" s="387"/>
      <c r="G366" s="40"/>
      <c r="H366" s="41"/>
      <c r="I366" s="45"/>
      <c r="J366" s="298"/>
      <c r="K366" s="298"/>
      <c r="L366" s="298"/>
      <c r="M366" s="298"/>
      <c r="N366" s="250"/>
    </row>
    <row r="367" spans="1:14" ht="27.75" customHeight="1" x14ac:dyDescent="0.25">
      <c r="A367" s="44" t="s">
        <v>908</v>
      </c>
      <c r="B367" s="46"/>
      <c r="C367" s="384" t="s">
        <v>909</v>
      </c>
      <c r="D367" s="376"/>
      <c r="E367" s="376"/>
      <c r="F367" s="377"/>
      <c r="G367" s="47" t="s">
        <v>27</v>
      </c>
      <c r="H367" s="48">
        <v>307.65519999999998</v>
      </c>
      <c r="I367" s="287"/>
      <c r="J367" s="43">
        <f>H367*I367</f>
        <v>0</v>
      </c>
      <c r="K367" s="43"/>
      <c r="L367" s="43"/>
      <c r="M367" s="43"/>
      <c r="N367" s="251">
        <f>SUM(J367:M367)</f>
        <v>0</v>
      </c>
    </row>
    <row r="368" spans="1:14" ht="11.25" customHeight="1" x14ac:dyDescent="0.2">
      <c r="A368" s="44" t="s">
        <v>910</v>
      </c>
      <c r="B368" s="39"/>
      <c r="C368" s="381" t="s">
        <v>16</v>
      </c>
      <c r="D368" s="382"/>
      <c r="E368" s="382"/>
      <c r="F368" s="383"/>
      <c r="G368" s="40"/>
      <c r="H368" s="41"/>
      <c r="I368" s="51"/>
      <c r="J368" s="299"/>
      <c r="K368" s="299"/>
      <c r="L368" s="299"/>
      <c r="M368" s="299"/>
      <c r="N368" s="249"/>
    </row>
    <row r="369" spans="1:14" ht="11.25" customHeight="1" x14ac:dyDescent="0.25">
      <c r="A369" s="44" t="s">
        <v>911</v>
      </c>
      <c r="B369" s="124"/>
      <c r="C369" s="378" t="s">
        <v>320</v>
      </c>
      <c r="D369" s="379"/>
      <c r="E369" s="379"/>
      <c r="F369" s="380"/>
      <c r="G369" s="47" t="s">
        <v>47</v>
      </c>
      <c r="H369" s="59">
        <v>4.64E-3</v>
      </c>
      <c r="I369" s="287"/>
      <c r="J369" s="298"/>
      <c r="K369" s="298"/>
      <c r="L369" s="43">
        <f t="shared" ref="L369" si="55">H369*I369</f>
        <v>0</v>
      </c>
      <c r="M369" s="298"/>
      <c r="N369" s="251">
        <f t="shared" ref="N369:N404" si="56">SUM(J369:M369)</f>
        <v>0</v>
      </c>
    </row>
    <row r="370" spans="1:14" ht="12.75" customHeight="1" x14ac:dyDescent="0.25">
      <c r="A370" s="54">
        <v>316</v>
      </c>
      <c r="B370" s="55"/>
      <c r="C370" s="366" t="s">
        <v>652</v>
      </c>
      <c r="D370" s="367"/>
      <c r="E370" s="367"/>
      <c r="F370" s="368"/>
      <c r="G370" s="56" t="s">
        <v>37</v>
      </c>
      <c r="H370" s="57">
        <v>7</v>
      </c>
      <c r="I370" s="289"/>
      <c r="J370" s="296"/>
      <c r="K370" s="296"/>
      <c r="L370" s="296"/>
      <c r="M370" s="43">
        <f>H370*I370</f>
        <v>0</v>
      </c>
      <c r="N370" s="252">
        <f t="shared" si="56"/>
        <v>0</v>
      </c>
    </row>
    <row r="371" spans="1:14" ht="12.75" customHeight="1" x14ac:dyDescent="0.25">
      <c r="A371" s="54">
        <v>317</v>
      </c>
      <c r="B371" s="55"/>
      <c r="C371" s="366" t="s">
        <v>653</v>
      </c>
      <c r="D371" s="367"/>
      <c r="E371" s="367"/>
      <c r="F371" s="368"/>
      <c r="G371" s="56" t="s">
        <v>37</v>
      </c>
      <c r="H371" s="57">
        <v>2</v>
      </c>
      <c r="I371" s="289"/>
      <c r="J371" s="296"/>
      <c r="K371" s="296"/>
      <c r="L371" s="296"/>
      <c r="M371" s="43">
        <f t="shared" ref="M371:M404" si="57">H371*I371</f>
        <v>0</v>
      </c>
      <c r="N371" s="252">
        <f t="shared" si="56"/>
        <v>0</v>
      </c>
    </row>
    <row r="372" spans="1:14" ht="12.75" customHeight="1" x14ac:dyDescent="0.25">
      <c r="A372" s="54">
        <v>318</v>
      </c>
      <c r="B372" s="55"/>
      <c r="C372" s="366" t="s">
        <v>654</v>
      </c>
      <c r="D372" s="367"/>
      <c r="E372" s="367"/>
      <c r="F372" s="368"/>
      <c r="G372" s="56" t="s">
        <v>37</v>
      </c>
      <c r="H372" s="57">
        <v>4</v>
      </c>
      <c r="I372" s="289"/>
      <c r="J372" s="296"/>
      <c r="K372" s="296"/>
      <c r="L372" s="296"/>
      <c r="M372" s="43">
        <f t="shared" si="57"/>
        <v>0</v>
      </c>
      <c r="N372" s="252">
        <f t="shared" si="56"/>
        <v>0</v>
      </c>
    </row>
    <row r="373" spans="1:14" ht="25.5" customHeight="1" x14ac:dyDescent="0.25">
      <c r="A373" s="54">
        <v>319</v>
      </c>
      <c r="B373" s="55"/>
      <c r="C373" s="397" t="s">
        <v>655</v>
      </c>
      <c r="D373" s="398"/>
      <c r="E373" s="398"/>
      <c r="F373" s="399"/>
      <c r="G373" s="56" t="s">
        <v>37</v>
      </c>
      <c r="H373" s="57">
        <v>50</v>
      </c>
      <c r="I373" s="289"/>
      <c r="J373" s="296"/>
      <c r="K373" s="296"/>
      <c r="L373" s="296"/>
      <c r="M373" s="43">
        <f t="shared" si="57"/>
        <v>0</v>
      </c>
      <c r="N373" s="252">
        <f t="shared" si="56"/>
        <v>0</v>
      </c>
    </row>
    <row r="374" spans="1:14" ht="25.5" customHeight="1" x14ac:dyDescent="0.25">
      <c r="A374" s="54">
        <v>320</v>
      </c>
      <c r="B374" s="55"/>
      <c r="C374" s="397" t="s">
        <v>655</v>
      </c>
      <c r="D374" s="398"/>
      <c r="E374" s="398"/>
      <c r="F374" s="399"/>
      <c r="G374" s="56" t="s">
        <v>37</v>
      </c>
      <c r="H374" s="57">
        <v>50</v>
      </c>
      <c r="I374" s="289"/>
      <c r="J374" s="296"/>
      <c r="K374" s="296"/>
      <c r="L374" s="296"/>
      <c r="M374" s="43">
        <f t="shared" si="57"/>
        <v>0</v>
      </c>
      <c r="N374" s="252">
        <f t="shared" si="56"/>
        <v>0</v>
      </c>
    </row>
    <row r="375" spans="1:14" ht="25.5" customHeight="1" x14ac:dyDescent="0.25">
      <c r="A375" s="54">
        <v>321</v>
      </c>
      <c r="B375" s="55"/>
      <c r="C375" s="397" t="s">
        <v>656</v>
      </c>
      <c r="D375" s="398"/>
      <c r="E375" s="398"/>
      <c r="F375" s="399"/>
      <c r="G375" s="56" t="s">
        <v>37</v>
      </c>
      <c r="H375" s="57">
        <v>32</v>
      </c>
      <c r="I375" s="291"/>
      <c r="J375" s="301"/>
      <c r="K375" s="301"/>
      <c r="L375" s="301"/>
      <c r="M375" s="43">
        <f t="shared" si="57"/>
        <v>0</v>
      </c>
      <c r="N375" s="252">
        <f t="shared" si="56"/>
        <v>0</v>
      </c>
    </row>
    <row r="376" spans="1:14" ht="23.1" customHeight="1" x14ac:dyDescent="0.25">
      <c r="A376" s="54">
        <v>322</v>
      </c>
      <c r="B376" s="55"/>
      <c r="C376" s="366" t="s">
        <v>657</v>
      </c>
      <c r="D376" s="367"/>
      <c r="E376" s="367"/>
      <c r="F376" s="368"/>
      <c r="G376" s="56" t="s">
        <v>37</v>
      </c>
      <c r="H376" s="57">
        <v>32</v>
      </c>
      <c r="I376" s="291"/>
      <c r="J376" s="301"/>
      <c r="K376" s="301"/>
      <c r="L376" s="301"/>
      <c r="M376" s="43">
        <f t="shared" si="57"/>
        <v>0</v>
      </c>
      <c r="N376" s="252">
        <f t="shared" si="56"/>
        <v>0</v>
      </c>
    </row>
    <row r="377" spans="1:14" ht="23.1" customHeight="1" x14ac:dyDescent="0.25">
      <c r="A377" s="54">
        <v>323</v>
      </c>
      <c r="B377" s="55"/>
      <c r="C377" s="366" t="s">
        <v>657</v>
      </c>
      <c r="D377" s="367"/>
      <c r="E377" s="367"/>
      <c r="F377" s="368"/>
      <c r="G377" s="56" t="s">
        <v>37</v>
      </c>
      <c r="H377" s="57">
        <v>32</v>
      </c>
      <c r="I377" s="291"/>
      <c r="J377" s="301"/>
      <c r="K377" s="301"/>
      <c r="L377" s="301"/>
      <c r="M377" s="43">
        <f t="shared" si="57"/>
        <v>0</v>
      </c>
      <c r="N377" s="252">
        <f t="shared" si="56"/>
        <v>0</v>
      </c>
    </row>
    <row r="378" spans="1:14" ht="23.1" customHeight="1" x14ac:dyDescent="0.25">
      <c r="A378" s="54">
        <v>324</v>
      </c>
      <c r="B378" s="55"/>
      <c r="C378" s="366" t="s">
        <v>657</v>
      </c>
      <c r="D378" s="367"/>
      <c r="E378" s="367"/>
      <c r="F378" s="368"/>
      <c r="G378" s="56" t="s">
        <v>37</v>
      </c>
      <c r="H378" s="57">
        <v>16</v>
      </c>
      <c r="I378" s="291"/>
      <c r="J378" s="301"/>
      <c r="K378" s="301"/>
      <c r="L378" s="301"/>
      <c r="M378" s="43">
        <f t="shared" si="57"/>
        <v>0</v>
      </c>
      <c r="N378" s="252">
        <f t="shared" si="56"/>
        <v>0</v>
      </c>
    </row>
    <row r="379" spans="1:14" ht="23.1" customHeight="1" x14ac:dyDescent="0.25">
      <c r="A379" s="54">
        <v>325</v>
      </c>
      <c r="B379" s="55"/>
      <c r="C379" s="366" t="s">
        <v>657</v>
      </c>
      <c r="D379" s="367"/>
      <c r="E379" s="367"/>
      <c r="F379" s="368"/>
      <c r="G379" s="56" t="s">
        <v>37</v>
      </c>
      <c r="H379" s="57">
        <v>16</v>
      </c>
      <c r="I379" s="291"/>
      <c r="J379" s="301"/>
      <c r="K379" s="301"/>
      <c r="L379" s="301"/>
      <c r="M379" s="43">
        <f t="shared" si="57"/>
        <v>0</v>
      </c>
      <c r="N379" s="252">
        <f t="shared" si="56"/>
        <v>0</v>
      </c>
    </row>
    <row r="380" spans="1:14" ht="25.5" customHeight="1" x14ac:dyDescent="0.25">
      <c r="A380" s="54">
        <v>326</v>
      </c>
      <c r="B380" s="55"/>
      <c r="C380" s="397" t="s">
        <v>656</v>
      </c>
      <c r="D380" s="398"/>
      <c r="E380" s="398"/>
      <c r="F380" s="399"/>
      <c r="G380" s="56" t="s">
        <v>37</v>
      </c>
      <c r="H380" s="57">
        <v>48</v>
      </c>
      <c r="I380" s="291"/>
      <c r="J380" s="301"/>
      <c r="K380" s="301"/>
      <c r="L380" s="301"/>
      <c r="M380" s="43">
        <f t="shared" si="57"/>
        <v>0</v>
      </c>
      <c r="N380" s="252">
        <f t="shared" si="56"/>
        <v>0</v>
      </c>
    </row>
    <row r="381" spans="1:14" ht="25.5" customHeight="1" x14ac:dyDescent="0.25">
      <c r="A381" s="54">
        <v>327</v>
      </c>
      <c r="B381" s="55"/>
      <c r="C381" s="397" t="s">
        <v>658</v>
      </c>
      <c r="D381" s="398"/>
      <c r="E381" s="398"/>
      <c r="F381" s="399"/>
      <c r="G381" s="56" t="s">
        <v>37</v>
      </c>
      <c r="H381" s="57">
        <v>144</v>
      </c>
      <c r="I381" s="289"/>
      <c r="J381" s="296"/>
      <c r="K381" s="296"/>
      <c r="L381" s="296"/>
      <c r="M381" s="43">
        <f t="shared" si="57"/>
        <v>0</v>
      </c>
      <c r="N381" s="252">
        <f t="shared" si="56"/>
        <v>0</v>
      </c>
    </row>
    <row r="382" spans="1:14" ht="12.75" customHeight="1" x14ac:dyDescent="0.25">
      <c r="A382" s="54">
        <v>328</v>
      </c>
      <c r="B382" s="55"/>
      <c r="C382" s="366" t="s">
        <v>659</v>
      </c>
      <c r="D382" s="367"/>
      <c r="E382" s="367"/>
      <c r="F382" s="368"/>
      <c r="G382" s="56" t="s">
        <v>37</v>
      </c>
      <c r="H382" s="57">
        <v>8</v>
      </c>
      <c r="I382" s="289"/>
      <c r="J382" s="296"/>
      <c r="K382" s="296"/>
      <c r="L382" s="296"/>
      <c r="M382" s="43">
        <f t="shared" si="57"/>
        <v>0</v>
      </c>
      <c r="N382" s="252">
        <f t="shared" si="56"/>
        <v>0</v>
      </c>
    </row>
    <row r="383" spans="1:14" ht="23.1" customHeight="1" x14ac:dyDescent="0.25">
      <c r="A383" s="54">
        <v>329</v>
      </c>
      <c r="B383" s="55"/>
      <c r="C383" s="366" t="s">
        <v>660</v>
      </c>
      <c r="D383" s="367"/>
      <c r="E383" s="367"/>
      <c r="F383" s="368"/>
      <c r="G383" s="56" t="s">
        <v>37</v>
      </c>
      <c r="H383" s="57">
        <v>8</v>
      </c>
      <c r="I383" s="289"/>
      <c r="J383" s="296"/>
      <c r="K383" s="296"/>
      <c r="L383" s="296"/>
      <c r="M383" s="43">
        <f t="shared" si="57"/>
        <v>0</v>
      </c>
      <c r="N383" s="252">
        <f t="shared" si="56"/>
        <v>0</v>
      </c>
    </row>
    <row r="384" spans="1:14" ht="30.75" customHeight="1" x14ac:dyDescent="0.25">
      <c r="A384" s="54">
        <v>330</v>
      </c>
      <c r="B384" s="55"/>
      <c r="C384" s="366" t="s">
        <v>661</v>
      </c>
      <c r="D384" s="367"/>
      <c r="E384" s="367"/>
      <c r="F384" s="368"/>
      <c r="G384" s="56" t="s">
        <v>37</v>
      </c>
      <c r="H384" s="57">
        <v>10</v>
      </c>
      <c r="I384" s="289"/>
      <c r="J384" s="296"/>
      <c r="K384" s="296"/>
      <c r="L384" s="296"/>
      <c r="M384" s="43">
        <f t="shared" si="57"/>
        <v>0</v>
      </c>
      <c r="N384" s="252">
        <f t="shared" si="56"/>
        <v>0</v>
      </c>
    </row>
    <row r="385" spans="1:14" ht="12.75" customHeight="1" x14ac:dyDescent="0.25">
      <c r="A385" s="54">
        <v>331</v>
      </c>
      <c r="B385" s="55"/>
      <c r="C385" s="366" t="s">
        <v>662</v>
      </c>
      <c r="D385" s="367"/>
      <c r="E385" s="367"/>
      <c r="F385" s="368"/>
      <c r="G385" s="56" t="s">
        <v>37</v>
      </c>
      <c r="H385" s="57">
        <v>1</v>
      </c>
      <c r="I385" s="289"/>
      <c r="J385" s="296"/>
      <c r="K385" s="296"/>
      <c r="L385" s="296"/>
      <c r="M385" s="43">
        <f t="shared" si="57"/>
        <v>0</v>
      </c>
      <c r="N385" s="252">
        <f t="shared" si="56"/>
        <v>0</v>
      </c>
    </row>
    <row r="386" spans="1:14" ht="12.75" customHeight="1" x14ac:dyDescent="0.25">
      <c r="A386" s="54">
        <v>332</v>
      </c>
      <c r="B386" s="55"/>
      <c r="C386" s="366" t="s">
        <v>663</v>
      </c>
      <c r="D386" s="367"/>
      <c r="E386" s="367"/>
      <c r="F386" s="368"/>
      <c r="G386" s="56" t="s">
        <v>37</v>
      </c>
      <c r="H386" s="57">
        <v>2</v>
      </c>
      <c r="I386" s="289"/>
      <c r="J386" s="296"/>
      <c r="K386" s="296"/>
      <c r="L386" s="296"/>
      <c r="M386" s="43">
        <f t="shared" si="57"/>
        <v>0</v>
      </c>
      <c r="N386" s="252">
        <f t="shared" si="56"/>
        <v>0</v>
      </c>
    </row>
    <row r="387" spans="1:14" ht="12.75" customHeight="1" x14ac:dyDescent="0.25">
      <c r="A387" s="54">
        <v>333</v>
      </c>
      <c r="B387" s="55"/>
      <c r="C387" s="366" t="s">
        <v>664</v>
      </c>
      <c r="D387" s="367"/>
      <c r="E387" s="367"/>
      <c r="F387" s="368"/>
      <c r="G387" s="56" t="s">
        <v>37</v>
      </c>
      <c r="H387" s="57">
        <v>2</v>
      </c>
      <c r="I387" s="289"/>
      <c r="J387" s="296"/>
      <c r="K387" s="296"/>
      <c r="L387" s="296"/>
      <c r="M387" s="43">
        <f t="shared" si="57"/>
        <v>0</v>
      </c>
      <c r="N387" s="252">
        <f t="shared" si="56"/>
        <v>0</v>
      </c>
    </row>
    <row r="388" spans="1:14" ht="12.75" customHeight="1" x14ac:dyDescent="0.25">
      <c r="A388" s="54">
        <v>334</v>
      </c>
      <c r="B388" s="55"/>
      <c r="C388" s="366" t="s">
        <v>665</v>
      </c>
      <c r="D388" s="367"/>
      <c r="E388" s="367"/>
      <c r="F388" s="368"/>
      <c r="G388" s="56" t="s">
        <v>37</v>
      </c>
      <c r="H388" s="57">
        <v>2</v>
      </c>
      <c r="I388" s="289"/>
      <c r="J388" s="296"/>
      <c r="K388" s="296"/>
      <c r="L388" s="296"/>
      <c r="M388" s="43">
        <f t="shared" si="57"/>
        <v>0</v>
      </c>
      <c r="N388" s="252">
        <f t="shared" si="56"/>
        <v>0</v>
      </c>
    </row>
    <row r="389" spans="1:14" ht="12.75" customHeight="1" x14ac:dyDescent="0.25">
      <c r="A389" s="54">
        <v>335</v>
      </c>
      <c r="B389" s="55"/>
      <c r="C389" s="366" t="s">
        <v>666</v>
      </c>
      <c r="D389" s="367"/>
      <c r="E389" s="367"/>
      <c r="F389" s="368"/>
      <c r="G389" s="56" t="s">
        <v>37</v>
      </c>
      <c r="H389" s="57">
        <v>2</v>
      </c>
      <c r="I389" s="289"/>
      <c r="J389" s="296"/>
      <c r="K389" s="296"/>
      <c r="L389" s="296"/>
      <c r="M389" s="43">
        <f t="shared" si="57"/>
        <v>0</v>
      </c>
      <c r="N389" s="252">
        <f t="shared" si="56"/>
        <v>0</v>
      </c>
    </row>
    <row r="390" spans="1:14" ht="12.75" customHeight="1" x14ac:dyDescent="0.25">
      <c r="A390" s="54">
        <v>336</v>
      </c>
      <c r="B390" s="55"/>
      <c r="C390" s="366" t="s">
        <v>667</v>
      </c>
      <c r="D390" s="367"/>
      <c r="E390" s="367"/>
      <c r="F390" s="368"/>
      <c r="G390" s="56" t="s">
        <v>37</v>
      </c>
      <c r="H390" s="57">
        <v>2</v>
      </c>
      <c r="I390" s="289"/>
      <c r="J390" s="296"/>
      <c r="K390" s="296"/>
      <c r="L390" s="296"/>
      <c r="M390" s="43">
        <f t="shared" si="57"/>
        <v>0</v>
      </c>
      <c r="N390" s="252">
        <f t="shared" si="56"/>
        <v>0</v>
      </c>
    </row>
    <row r="391" spans="1:14" ht="25.5" customHeight="1" x14ac:dyDescent="0.25">
      <c r="A391" s="69">
        <v>337</v>
      </c>
      <c r="B391" s="83"/>
      <c r="C391" s="394" t="s">
        <v>912</v>
      </c>
      <c r="D391" s="401"/>
      <c r="E391" s="401"/>
      <c r="F391" s="402"/>
      <c r="G391" s="71" t="s">
        <v>37</v>
      </c>
      <c r="H391" s="72">
        <v>2</v>
      </c>
      <c r="I391" s="290"/>
      <c r="J391" s="302"/>
      <c r="K391" s="302"/>
      <c r="L391" s="302"/>
      <c r="M391" s="43">
        <f t="shared" si="57"/>
        <v>0</v>
      </c>
      <c r="N391" s="252">
        <f t="shared" si="56"/>
        <v>0</v>
      </c>
    </row>
    <row r="392" spans="1:14" ht="12.75" customHeight="1" x14ac:dyDescent="0.25">
      <c r="A392" s="54">
        <v>338</v>
      </c>
      <c r="B392" s="55"/>
      <c r="C392" s="366" t="s">
        <v>669</v>
      </c>
      <c r="D392" s="367"/>
      <c r="E392" s="367"/>
      <c r="F392" s="368"/>
      <c r="G392" s="56" t="s">
        <v>37</v>
      </c>
      <c r="H392" s="57">
        <v>2</v>
      </c>
      <c r="I392" s="289"/>
      <c r="J392" s="296"/>
      <c r="K392" s="296"/>
      <c r="L392" s="296"/>
      <c r="M392" s="43">
        <f t="shared" si="57"/>
        <v>0</v>
      </c>
      <c r="N392" s="252">
        <f t="shared" si="56"/>
        <v>0</v>
      </c>
    </row>
    <row r="393" spans="1:14" ht="12.75" customHeight="1" x14ac:dyDescent="0.25">
      <c r="A393" s="54">
        <v>339</v>
      </c>
      <c r="B393" s="55"/>
      <c r="C393" s="366" t="s">
        <v>670</v>
      </c>
      <c r="D393" s="367"/>
      <c r="E393" s="367"/>
      <c r="F393" s="368"/>
      <c r="G393" s="56" t="s">
        <v>37</v>
      </c>
      <c r="H393" s="57">
        <v>2</v>
      </c>
      <c r="I393" s="289"/>
      <c r="J393" s="296"/>
      <c r="K393" s="296"/>
      <c r="L393" s="296"/>
      <c r="M393" s="43">
        <f t="shared" si="57"/>
        <v>0</v>
      </c>
      <c r="N393" s="252">
        <f t="shared" si="56"/>
        <v>0</v>
      </c>
    </row>
    <row r="394" spans="1:14" ht="12.75" customHeight="1" x14ac:dyDescent="0.25">
      <c r="A394" s="54">
        <v>340</v>
      </c>
      <c r="B394" s="55"/>
      <c r="C394" s="366" t="s">
        <v>671</v>
      </c>
      <c r="D394" s="367"/>
      <c r="E394" s="367"/>
      <c r="F394" s="368"/>
      <c r="G394" s="56" t="s">
        <v>37</v>
      </c>
      <c r="H394" s="57">
        <v>2</v>
      </c>
      <c r="I394" s="289"/>
      <c r="J394" s="296"/>
      <c r="K394" s="296"/>
      <c r="L394" s="296"/>
      <c r="M394" s="43">
        <f t="shared" si="57"/>
        <v>0</v>
      </c>
      <c r="N394" s="252">
        <f t="shared" si="56"/>
        <v>0</v>
      </c>
    </row>
    <row r="395" spans="1:14" ht="12.75" customHeight="1" x14ac:dyDescent="0.25">
      <c r="A395" s="54">
        <v>341</v>
      </c>
      <c r="B395" s="55"/>
      <c r="C395" s="366" t="s">
        <v>672</v>
      </c>
      <c r="D395" s="367"/>
      <c r="E395" s="367"/>
      <c r="F395" s="368"/>
      <c r="G395" s="56" t="s">
        <v>37</v>
      </c>
      <c r="H395" s="57">
        <v>2</v>
      </c>
      <c r="I395" s="289"/>
      <c r="J395" s="296"/>
      <c r="K395" s="296"/>
      <c r="L395" s="296"/>
      <c r="M395" s="43">
        <f t="shared" si="57"/>
        <v>0</v>
      </c>
      <c r="N395" s="252">
        <f t="shared" si="56"/>
        <v>0</v>
      </c>
    </row>
    <row r="396" spans="1:14" ht="12.75" customHeight="1" x14ac:dyDescent="0.25">
      <c r="A396" s="54">
        <v>342</v>
      </c>
      <c r="B396" s="55"/>
      <c r="C396" s="366" t="s">
        <v>673</v>
      </c>
      <c r="D396" s="367"/>
      <c r="E396" s="367"/>
      <c r="F396" s="368"/>
      <c r="G396" s="56" t="s">
        <v>37</v>
      </c>
      <c r="H396" s="57">
        <v>6</v>
      </c>
      <c r="I396" s="289"/>
      <c r="J396" s="296"/>
      <c r="K396" s="296"/>
      <c r="L396" s="296"/>
      <c r="M396" s="43">
        <f t="shared" si="57"/>
        <v>0</v>
      </c>
      <c r="N396" s="252">
        <f t="shared" si="56"/>
        <v>0</v>
      </c>
    </row>
    <row r="397" spans="1:14" ht="12.75" customHeight="1" x14ac:dyDescent="0.25">
      <c r="A397" s="54">
        <v>343</v>
      </c>
      <c r="B397" s="55"/>
      <c r="C397" s="366" t="s">
        <v>674</v>
      </c>
      <c r="D397" s="367"/>
      <c r="E397" s="367"/>
      <c r="F397" s="368"/>
      <c r="G397" s="56" t="s">
        <v>37</v>
      </c>
      <c r="H397" s="57">
        <v>1</v>
      </c>
      <c r="I397" s="289"/>
      <c r="J397" s="296"/>
      <c r="K397" s="296"/>
      <c r="L397" s="296"/>
      <c r="M397" s="43">
        <f t="shared" si="57"/>
        <v>0</v>
      </c>
      <c r="N397" s="252">
        <f t="shared" si="56"/>
        <v>0</v>
      </c>
    </row>
    <row r="398" spans="1:14" ht="12.75" customHeight="1" x14ac:dyDescent="0.25">
      <c r="A398" s="54">
        <v>344</v>
      </c>
      <c r="B398" s="55"/>
      <c r="C398" s="366" t="s">
        <v>675</v>
      </c>
      <c r="D398" s="367"/>
      <c r="E398" s="367"/>
      <c r="F398" s="368"/>
      <c r="G398" s="56" t="s">
        <v>37</v>
      </c>
      <c r="H398" s="57">
        <v>3</v>
      </c>
      <c r="I398" s="289"/>
      <c r="J398" s="296"/>
      <c r="K398" s="296"/>
      <c r="L398" s="296"/>
      <c r="M398" s="43">
        <f t="shared" si="57"/>
        <v>0</v>
      </c>
      <c r="N398" s="252">
        <f t="shared" si="56"/>
        <v>0</v>
      </c>
    </row>
    <row r="399" spans="1:14" ht="12.75" customHeight="1" x14ac:dyDescent="0.25">
      <c r="A399" s="54">
        <v>345</v>
      </c>
      <c r="B399" s="55"/>
      <c r="C399" s="366" t="s">
        <v>676</v>
      </c>
      <c r="D399" s="367"/>
      <c r="E399" s="367"/>
      <c r="F399" s="368"/>
      <c r="G399" s="56" t="s">
        <v>37</v>
      </c>
      <c r="H399" s="57">
        <v>3</v>
      </c>
      <c r="I399" s="289"/>
      <c r="J399" s="296"/>
      <c r="K399" s="296"/>
      <c r="L399" s="296"/>
      <c r="M399" s="43">
        <f t="shared" si="57"/>
        <v>0</v>
      </c>
      <c r="N399" s="252">
        <f t="shared" si="56"/>
        <v>0</v>
      </c>
    </row>
    <row r="400" spans="1:14" ht="12.75" customHeight="1" x14ac:dyDescent="0.25">
      <c r="A400" s="54">
        <v>346</v>
      </c>
      <c r="B400" s="55"/>
      <c r="C400" s="366" t="s">
        <v>677</v>
      </c>
      <c r="D400" s="367"/>
      <c r="E400" s="367"/>
      <c r="F400" s="368"/>
      <c r="G400" s="56" t="s">
        <v>37</v>
      </c>
      <c r="H400" s="57">
        <v>3</v>
      </c>
      <c r="I400" s="289"/>
      <c r="J400" s="296"/>
      <c r="K400" s="296"/>
      <c r="L400" s="296"/>
      <c r="M400" s="43">
        <f t="shared" si="57"/>
        <v>0</v>
      </c>
      <c r="N400" s="252">
        <f t="shared" si="56"/>
        <v>0</v>
      </c>
    </row>
    <row r="401" spans="1:14" ht="25.5" customHeight="1" x14ac:dyDescent="0.25">
      <c r="A401" s="54">
        <v>347</v>
      </c>
      <c r="B401" s="55"/>
      <c r="C401" s="366" t="s">
        <v>678</v>
      </c>
      <c r="D401" s="398"/>
      <c r="E401" s="398"/>
      <c r="F401" s="399"/>
      <c r="G401" s="56" t="s">
        <v>37</v>
      </c>
      <c r="H401" s="57">
        <v>1</v>
      </c>
      <c r="I401" s="289"/>
      <c r="J401" s="296"/>
      <c r="K401" s="296"/>
      <c r="L401" s="296"/>
      <c r="M401" s="43">
        <f t="shared" si="57"/>
        <v>0</v>
      </c>
      <c r="N401" s="252">
        <f t="shared" si="56"/>
        <v>0</v>
      </c>
    </row>
    <row r="402" spans="1:14" ht="12.75" customHeight="1" x14ac:dyDescent="0.25">
      <c r="A402" s="54">
        <v>348</v>
      </c>
      <c r="B402" s="55"/>
      <c r="C402" s="366" t="s">
        <v>679</v>
      </c>
      <c r="D402" s="367"/>
      <c r="E402" s="367"/>
      <c r="F402" s="368"/>
      <c r="G402" s="56" t="s">
        <v>37</v>
      </c>
      <c r="H402" s="57">
        <v>2</v>
      </c>
      <c r="I402" s="289"/>
      <c r="J402" s="296"/>
      <c r="K402" s="296"/>
      <c r="L402" s="296"/>
      <c r="M402" s="43">
        <f t="shared" si="57"/>
        <v>0</v>
      </c>
      <c r="N402" s="252">
        <f t="shared" si="56"/>
        <v>0</v>
      </c>
    </row>
    <row r="403" spans="1:14" ht="25.5" customHeight="1" x14ac:dyDescent="0.25">
      <c r="A403" s="54">
        <v>349</v>
      </c>
      <c r="B403" s="55"/>
      <c r="C403" s="397" t="s">
        <v>680</v>
      </c>
      <c r="D403" s="398"/>
      <c r="E403" s="398"/>
      <c r="F403" s="399"/>
      <c r="G403" s="56" t="s">
        <v>37</v>
      </c>
      <c r="H403" s="57">
        <v>150</v>
      </c>
      <c r="I403" s="289"/>
      <c r="J403" s="296"/>
      <c r="K403" s="296"/>
      <c r="L403" s="296"/>
      <c r="M403" s="43">
        <f t="shared" si="57"/>
        <v>0</v>
      </c>
      <c r="N403" s="252">
        <f t="shared" si="56"/>
        <v>0</v>
      </c>
    </row>
    <row r="404" spans="1:14" ht="25.5" customHeight="1" x14ac:dyDescent="0.25">
      <c r="A404" s="54">
        <v>350</v>
      </c>
      <c r="B404" s="55"/>
      <c r="C404" s="397" t="s">
        <v>913</v>
      </c>
      <c r="D404" s="398"/>
      <c r="E404" s="398"/>
      <c r="F404" s="399"/>
      <c r="G404" s="56" t="s">
        <v>37</v>
      </c>
      <c r="H404" s="57">
        <v>20</v>
      </c>
      <c r="I404" s="289"/>
      <c r="J404" s="296"/>
      <c r="K404" s="296"/>
      <c r="L404" s="296"/>
      <c r="M404" s="43">
        <f t="shared" si="57"/>
        <v>0</v>
      </c>
      <c r="N404" s="252">
        <f t="shared" si="56"/>
        <v>0</v>
      </c>
    </row>
    <row r="405" spans="1:14" ht="18" customHeight="1" x14ac:dyDescent="0.25">
      <c r="A405" s="32">
        <v>351</v>
      </c>
      <c r="B405" s="33"/>
      <c r="C405" s="388" t="s">
        <v>682</v>
      </c>
      <c r="D405" s="392"/>
      <c r="E405" s="392"/>
      <c r="F405" s="393"/>
      <c r="G405" s="34" t="s">
        <v>22</v>
      </c>
      <c r="H405" s="35">
        <v>1</v>
      </c>
      <c r="I405" s="36"/>
      <c r="J405" s="296"/>
      <c r="K405" s="296"/>
      <c r="L405" s="296"/>
      <c r="M405" s="296"/>
      <c r="N405" s="247"/>
    </row>
    <row r="406" spans="1:14" ht="11.25" customHeight="1" x14ac:dyDescent="0.2">
      <c r="A406" s="38"/>
      <c r="B406" s="39"/>
      <c r="C406" s="385" t="s">
        <v>23</v>
      </c>
      <c r="D406" s="386"/>
      <c r="E406" s="386"/>
      <c r="F406" s="387"/>
      <c r="G406" s="40"/>
      <c r="H406" s="41"/>
      <c r="I406" s="42"/>
      <c r="J406" s="297"/>
      <c r="K406" s="297"/>
      <c r="L406" s="297"/>
      <c r="M406" s="297"/>
      <c r="N406" s="248"/>
    </row>
    <row r="407" spans="1:14" ht="12" customHeight="1" x14ac:dyDescent="0.2">
      <c r="A407" s="44" t="s">
        <v>914</v>
      </c>
      <c r="B407" s="39"/>
      <c r="C407" s="381" t="s">
        <v>14</v>
      </c>
      <c r="D407" s="382"/>
      <c r="E407" s="382"/>
      <c r="F407" s="383"/>
      <c r="G407" s="40"/>
      <c r="H407" s="41"/>
      <c r="I407" s="45"/>
      <c r="J407" s="298"/>
      <c r="K407" s="298"/>
      <c r="L407" s="298"/>
      <c r="M407" s="298"/>
      <c r="N407" s="249"/>
    </row>
    <row r="408" spans="1:14" ht="11.25" customHeight="1" x14ac:dyDescent="0.2">
      <c r="A408" s="38"/>
      <c r="B408" s="39"/>
      <c r="C408" s="385" t="s">
        <v>25</v>
      </c>
      <c r="D408" s="386"/>
      <c r="E408" s="386"/>
      <c r="F408" s="387"/>
      <c r="G408" s="40"/>
      <c r="H408" s="41"/>
      <c r="I408" s="45"/>
      <c r="J408" s="298"/>
      <c r="K408" s="298"/>
      <c r="L408" s="298"/>
      <c r="M408" s="298"/>
      <c r="N408" s="250"/>
    </row>
    <row r="409" spans="1:14" ht="26.25" customHeight="1" x14ac:dyDescent="0.25">
      <c r="A409" s="44" t="s">
        <v>915</v>
      </c>
      <c r="B409" s="46"/>
      <c r="C409" s="378" t="s">
        <v>59</v>
      </c>
      <c r="D409" s="379"/>
      <c r="E409" s="379"/>
      <c r="F409" s="380"/>
      <c r="G409" s="47" t="s">
        <v>27</v>
      </c>
      <c r="H409" s="48">
        <v>0.64380000000000004</v>
      </c>
      <c r="I409" s="287"/>
      <c r="J409" s="43">
        <f>H409*I409</f>
        <v>0</v>
      </c>
      <c r="K409" s="43"/>
      <c r="L409" s="43"/>
      <c r="M409" s="43"/>
      <c r="N409" s="251">
        <f>SUM(J409:M409)</f>
        <v>0</v>
      </c>
    </row>
    <row r="410" spans="1:14" ht="12" customHeight="1" x14ac:dyDescent="0.2">
      <c r="A410" s="44" t="s">
        <v>916</v>
      </c>
      <c r="B410" s="39"/>
      <c r="C410" s="381" t="s">
        <v>16</v>
      </c>
      <c r="D410" s="382"/>
      <c r="E410" s="382"/>
      <c r="F410" s="383"/>
      <c r="G410" s="40"/>
      <c r="H410" s="41"/>
      <c r="I410" s="51"/>
      <c r="J410" s="299"/>
      <c r="K410" s="299"/>
      <c r="L410" s="299"/>
      <c r="M410" s="299"/>
      <c r="N410" s="249"/>
    </row>
    <row r="411" spans="1:14" ht="11.25" customHeight="1" x14ac:dyDescent="0.25">
      <c r="A411" s="44" t="s">
        <v>917</v>
      </c>
      <c r="B411" s="124"/>
      <c r="C411" s="378" t="s">
        <v>687</v>
      </c>
      <c r="D411" s="379"/>
      <c r="E411" s="379"/>
      <c r="F411" s="380"/>
      <c r="G411" s="47" t="s">
        <v>35</v>
      </c>
      <c r="H411" s="50">
        <v>3.5000000000000003E-2</v>
      </c>
      <c r="I411" s="288"/>
      <c r="J411" s="298"/>
      <c r="K411" s="298"/>
      <c r="L411" s="43">
        <f t="shared" ref="L411" si="58">H411*I411</f>
        <v>0</v>
      </c>
      <c r="M411" s="298"/>
      <c r="N411" s="251">
        <f t="shared" ref="N411:N423" si="59">SUM(J411:M411)</f>
        <v>0</v>
      </c>
    </row>
    <row r="412" spans="1:14" x14ac:dyDescent="0.25">
      <c r="A412" s="54">
        <v>352</v>
      </c>
      <c r="B412" s="55"/>
      <c r="C412" s="366" t="s">
        <v>918</v>
      </c>
      <c r="D412" s="367"/>
      <c r="E412" s="367"/>
      <c r="F412" s="368"/>
      <c r="G412" s="56" t="s">
        <v>37</v>
      </c>
      <c r="H412" s="57">
        <v>1</v>
      </c>
      <c r="I412" s="289"/>
      <c r="J412" s="296"/>
      <c r="K412" s="296"/>
      <c r="L412" s="296"/>
      <c r="M412" s="43">
        <f>H412*I412</f>
        <v>0</v>
      </c>
      <c r="N412" s="252">
        <f t="shared" si="59"/>
        <v>0</v>
      </c>
    </row>
    <row r="413" spans="1:14" ht="12.75" customHeight="1" x14ac:dyDescent="0.25">
      <c r="A413" s="54">
        <v>353</v>
      </c>
      <c r="B413" s="55"/>
      <c r="C413" s="366" t="s">
        <v>689</v>
      </c>
      <c r="D413" s="367"/>
      <c r="E413" s="367"/>
      <c r="F413" s="368"/>
      <c r="G413" s="56" t="s">
        <v>37</v>
      </c>
      <c r="H413" s="57">
        <v>1</v>
      </c>
      <c r="I413" s="289"/>
      <c r="J413" s="296"/>
      <c r="K413" s="296"/>
      <c r="L413" s="296"/>
      <c r="M413" s="43">
        <f t="shared" ref="M413:M423" si="60">H413*I413</f>
        <v>0</v>
      </c>
      <c r="N413" s="252">
        <f t="shared" si="59"/>
        <v>0</v>
      </c>
    </row>
    <row r="414" spans="1:14" ht="12.75" customHeight="1" x14ac:dyDescent="0.25">
      <c r="A414" s="54">
        <v>354</v>
      </c>
      <c r="B414" s="55"/>
      <c r="C414" s="366" t="s">
        <v>690</v>
      </c>
      <c r="D414" s="367"/>
      <c r="E414" s="367"/>
      <c r="F414" s="368"/>
      <c r="G414" s="56" t="s">
        <v>37</v>
      </c>
      <c r="H414" s="57">
        <v>1</v>
      </c>
      <c r="I414" s="289"/>
      <c r="J414" s="296"/>
      <c r="K414" s="296"/>
      <c r="L414" s="296"/>
      <c r="M414" s="43">
        <f t="shared" si="60"/>
        <v>0</v>
      </c>
      <c r="N414" s="252">
        <f t="shared" si="59"/>
        <v>0</v>
      </c>
    </row>
    <row r="415" spans="1:14" ht="12.75" customHeight="1" x14ac:dyDescent="0.25">
      <c r="A415" s="54">
        <v>355</v>
      </c>
      <c r="B415" s="55"/>
      <c r="C415" s="366" t="s">
        <v>691</v>
      </c>
      <c r="D415" s="367"/>
      <c r="E415" s="367"/>
      <c r="F415" s="368"/>
      <c r="G415" s="56" t="s">
        <v>37</v>
      </c>
      <c r="H415" s="57">
        <v>1</v>
      </c>
      <c r="I415" s="289"/>
      <c r="J415" s="296"/>
      <c r="K415" s="296"/>
      <c r="L415" s="296"/>
      <c r="M415" s="43">
        <f t="shared" si="60"/>
        <v>0</v>
      </c>
      <c r="N415" s="252">
        <f t="shared" si="59"/>
        <v>0</v>
      </c>
    </row>
    <row r="416" spans="1:14" ht="12.75" customHeight="1" x14ac:dyDescent="0.25">
      <c r="A416" s="54">
        <v>356</v>
      </c>
      <c r="B416" s="55"/>
      <c r="C416" s="366" t="s">
        <v>692</v>
      </c>
      <c r="D416" s="367"/>
      <c r="E416" s="367"/>
      <c r="F416" s="368"/>
      <c r="G416" s="56" t="s">
        <v>37</v>
      </c>
      <c r="H416" s="57">
        <v>1</v>
      </c>
      <c r="I416" s="289"/>
      <c r="J416" s="296"/>
      <c r="K416" s="296"/>
      <c r="L416" s="296"/>
      <c r="M416" s="43">
        <f t="shared" si="60"/>
        <v>0</v>
      </c>
      <c r="N416" s="252">
        <f t="shared" si="59"/>
        <v>0</v>
      </c>
    </row>
    <row r="417" spans="1:14" ht="12.75" customHeight="1" x14ac:dyDescent="0.25">
      <c r="A417" s="54">
        <v>357</v>
      </c>
      <c r="B417" s="55"/>
      <c r="C417" s="366" t="s">
        <v>693</v>
      </c>
      <c r="D417" s="367"/>
      <c r="E417" s="367"/>
      <c r="F417" s="368"/>
      <c r="G417" s="56" t="s">
        <v>37</v>
      </c>
      <c r="H417" s="57">
        <v>5</v>
      </c>
      <c r="I417" s="289"/>
      <c r="J417" s="296"/>
      <c r="K417" s="296"/>
      <c r="L417" s="296"/>
      <c r="M417" s="43">
        <f t="shared" si="60"/>
        <v>0</v>
      </c>
      <c r="N417" s="252">
        <f t="shared" si="59"/>
        <v>0</v>
      </c>
    </row>
    <row r="418" spans="1:14" ht="12.75" customHeight="1" x14ac:dyDescent="0.25">
      <c r="A418" s="54">
        <v>358</v>
      </c>
      <c r="B418" s="55"/>
      <c r="C418" s="366" t="s">
        <v>694</v>
      </c>
      <c r="D418" s="367"/>
      <c r="E418" s="367"/>
      <c r="F418" s="368"/>
      <c r="G418" s="56" t="s">
        <v>37</v>
      </c>
      <c r="H418" s="57">
        <v>200</v>
      </c>
      <c r="I418" s="291"/>
      <c r="J418" s="301"/>
      <c r="K418" s="301"/>
      <c r="L418" s="301"/>
      <c r="M418" s="43">
        <f t="shared" si="60"/>
        <v>0</v>
      </c>
      <c r="N418" s="252">
        <f t="shared" si="59"/>
        <v>0</v>
      </c>
    </row>
    <row r="419" spans="1:14" ht="12.75" customHeight="1" x14ac:dyDescent="0.25">
      <c r="A419" s="54">
        <v>359</v>
      </c>
      <c r="B419" s="55"/>
      <c r="C419" s="366" t="s">
        <v>695</v>
      </c>
      <c r="D419" s="367"/>
      <c r="E419" s="367"/>
      <c r="F419" s="368"/>
      <c r="G419" s="56" t="s">
        <v>37</v>
      </c>
      <c r="H419" s="57">
        <v>200</v>
      </c>
      <c r="I419" s="291"/>
      <c r="J419" s="301"/>
      <c r="K419" s="301"/>
      <c r="L419" s="301"/>
      <c r="M419" s="43">
        <f t="shared" si="60"/>
        <v>0</v>
      </c>
      <c r="N419" s="252">
        <f t="shared" si="59"/>
        <v>0</v>
      </c>
    </row>
    <row r="420" spans="1:14" ht="12.75" customHeight="1" x14ac:dyDescent="0.25">
      <c r="A420" s="54">
        <v>360</v>
      </c>
      <c r="B420" s="55"/>
      <c r="C420" s="366" t="s">
        <v>696</v>
      </c>
      <c r="D420" s="367"/>
      <c r="E420" s="367"/>
      <c r="F420" s="368"/>
      <c r="G420" s="56" t="s">
        <v>37</v>
      </c>
      <c r="H420" s="57">
        <v>200</v>
      </c>
      <c r="I420" s="291"/>
      <c r="J420" s="301"/>
      <c r="K420" s="301"/>
      <c r="L420" s="301"/>
      <c r="M420" s="43">
        <f t="shared" si="60"/>
        <v>0</v>
      </c>
      <c r="N420" s="252">
        <f t="shared" si="59"/>
        <v>0</v>
      </c>
    </row>
    <row r="421" spans="1:14" ht="12.75" customHeight="1" x14ac:dyDescent="0.25">
      <c r="A421" s="54">
        <v>361</v>
      </c>
      <c r="B421" s="55"/>
      <c r="C421" s="366" t="s">
        <v>697</v>
      </c>
      <c r="D421" s="367"/>
      <c r="E421" s="367"/>
      <c r="F421" s="368"/>
      <c r="G421" s="56" t="s">
        <v>37</v>
      </c>
      <c r="H421" s="57">
        <v>200</v>
      </c>
      <c r="I421" s="291"/>
      <c r="J421" s="301"/>
      <c r="K421" s="301"/>
      <c r="L421" s="301"/>
      <c r="M421" s="43">
        <f t="shared" si="60"/>
        <v>0</v>
      </c>
      <c r="N421" s="252">
        <f t="shared" si="59"/>
        <v>0</v>
      </c>
    </row>
    <row r="422" spans="1:14" ht="12.75" customHeight="1" x14ac:dyDescent="0.25">
      <c r="A422" s="54">
        <v>362</v>
      </c>
      <c r="B422" s="55"/>
      <c r="C422" s="366" t="s">
        <v>698</v>
      </c>
      <c r="D422" s="367"/>
      <c r="E422" s="367"/>
      <c r="F422" s="368"/>
      <c r="G422" s="56" t="s">
        <v>37</v>
      </c>
      <c r="H422" s="57">
        <v>200</v>
      </c>
      <c r="I422" s="291"/>
      <c r="J422" s="301"/>
      <c r="K422" s="301"/>
      <c r="L422" s="301"/>
      <c r="M422" s="43">
        <f t="shared" si="60"/>
        <v>0</v>
      </c>
      <c r="N422" s="252">
        <f t="shared" si="59"/>
        <v>0</v>
      </c>
    </row>
    <row r="423" spans="1:14" ht="12.75" customHeight="1" x14ac:dyDescent="0.25">
      <c r="A423" s="54">
        <v>363</v>
      </c>
      <c r="B423" s="55"/>
      <c r="C423" s="366" t="s">
        <v>699</v>
      </c>
      <c r="D423" s="367"/>
      <c r="E423" s="367"/>
      <c r="F423" s="368"/>
      <c r="G423" s="56" t="s">
        <v>37</v>
      </c>
      <c r="H423" s="57">
        <v>200</v>
      </c>
      <c r="I423" s="291"/>
      <c r="J423" s="301"/>
      <c r="K423" s="301"/>
      <c r="L423" s="301"/>
      <c r="M423" s="43">
        <f t="shared" si="60"/>
        <v>0</v>
      </c>
      <c r="N423" s="252">
        <f t="shared" si="59"/>
        <v>0</v>
      </c>
    </row>
    <row r="424" spans="1:14" ht="12.75" customHeight="1" x14ac:dyDescent="0.25">
      <c r="A424" s="310" t="s">
        <v>705</v>
      </c>
      <c r="B424" s="277"/>
      <c r="C424" s="277"/>
      <c r="D424" s="277"/>
      <c r="E424" s="277"/>
      <c r="F424" s="277"/>
      <c r="G424" s="277"/>
      <c r="H424" s="277"/>
      <c r="I424" s="283"/>
      <c r="J424" s="283"/>
      <c r="K424" s="283"/>
      <c r="L424" s="283"/>
      <c r="M424" s="283"/>
      <c r="N424" s="313"/>
    </row>
    <row r="425" spans="1:14" ht="29.1" customHeight="1" x14ac:dyDescent="0.25">
      <c r="A425" s="32">
        <v>364</v>
      </c>
      <c r="B425" s="33"/>
      <c r="C425" s="388" t="s">
        <v>618</v>
      </c>
      <c r="D425" s="389"/>
      <c r="E425" s="389"/>
      <c r="F425" s="390"/>
      <c r="G425" s="34" t="s">
        <v>22</v>
      </c>
      <c r="H425" s="35">
        <v>20</v>
      </c>
      <c r="I425" s="36"/>
      <c r="J425" s="296"/>
      <c r="K425" s="296"/>
      <c r="L425" s="296"/>
      <c r="M425" s="296"/>
      <c r="N425" s="247"/>
    </row>
    <row r="426" spans="1:14" ht="11.25" customHeight="1" x14ac:dyDescent="0.2">
      <c r="A426" s="38"/>
      <c r="B426" s="39"/>
      <c r="C426" s="385" t="s">
        <v>23</v>
      </c>
      <c r="D426" s="386"/>
      <c r="E426" s="386"/>
      <c r="F426" s="387"/>
      <c r="G426" s="40"/>
      <c r="H426" s="41"/>
      <c r="I426" s="42"/>
      <c r="J426" s="297"/>
      <c r="K426" s="297"/>
      <c r="L426" s="297"/>
      <c r="M426" s="297"/>
      <c r="N426" s="248"/>
    </row>
    <row r="427" spans="1:14" ht="11.85" customHeight="1" x14ac:dyDescent="0.2">
      <c r="A427" s="44" t="s">
        <v>919</v>
      </c>
      <c r="B427" s="39"/>
      <c r="C427" s="381" t="s">
        <v>14</v>
      </c>
      <c r="D427" s="382"/>
      <c r="E427" s="382"/>
      <c r="F427" s="383"/>
      <c r="G427" s="40"/>
      <c r="H427" s="41"/>
      <c r="I427" s="45"/>
      <c r="J427" s="298"/>
      <c r="K427" s="298"/>
      <c r="L427" s="298"/>
      <c r="M427" s="298"/>
      <c r="N427" s="249"/>
    </row>
    <row r="428" spans="1:14" ht="11.25" customHeight="1" x14ac:dyDescent="0.2">
      <c r="A428" s="38"/>
      <c r="B428" s="39"/>
      <c r="C428" s="385" t="s">
        <v>25</v>
      </c>
      <c r="D428" s="386"/>
      <c r="E428" s="386"/>
      <c r="F428" s="387"/>
      <c r="G428" s="40"/>
      <c r="H428" s="41"/>
      <c r="I428" s="45"/>
      <c r="J428" s="298"/>
      <c r="K428" s="298"/>
      <c r="L428" s="298"/>
      <c r="M428" s="298"/>
      <c r="N428" s="250"/>
    </row>
    <row r="429" spans="1:14" ht="25.5" customHeight="1" x14ac:dyDescent="0.25">
      <c r="A429" s="44" t="s">
        <v>920</v>
      </c>
      <c r="B429" s="46"/>
      <c r="C429" s="378" t="s">
        <v>921</v>
      </c>
      <c r="D429" s="379"/>
      <c r="E429" s="379"/>
      <c r="F429" s="380"/>
      <c r="G429" s="47" t="s">
        <v>27</v>
      </c>
      <c r="H429" s="50">
        <v>26.521999999999998</v>
      </c>
      <c r="I429" s="287"/>
      <c r="J429" s="43">
        <f>H429*I429</f>
        <v>0</v>
      </c>
      <c r="K429" s="43"/>
      <c r="L429" s="43"/>
      <c r="M429" s="43"/>
      <c r="N429" s="251">
        <f>SUM(J429:M429)</f>
        <v>0</v>
      </c>
    </row>
    <row r="430" spans="1:14" ht="11.25" customHeight="1" x14ac:dyDescent="0.2">
      <c r="A430" s="44" t="s">
        <v>922</v>
      </c>
      <c r="B430" s="39"/>
      <c r="C430" s="381" t="s">
        <v>16</v>
      </c>
      <c r="D430" s="382"/>
      <c r="E430" s="382"/>
      <c r="F430" s="383"/>
      <c r="G430" s="40"/>
      <c r="H430" s="41"/>
      <c r="I430" s="51"/>
      <c r="J430" s="299"/>
      <c r="K430" s="299"/>
      <c r="L430" s="299"/>
      <c r="M430" s="299"/>
      <c r="N430" s="249"/>
    </row>
    <row r="431" spans="1:14" ht="12" customHeight="1" x14ac:dyDescent="0.25">
      <c r="A431" s="44" t="s">
        <v>923</v>
      </c>
      <c r="B431" s="49"/>
      <c r="C431" s="378" t="s">
        <v>320</v>
      </c>
      <c r="D431" s="379"/>
      <c r="E431" s="379"/>
      <c r="F431" s="380"/>
      <c r="G431" s="47" t="s">
        <v>47</v>
      </c>
      <c r="H431" s="48">
        <v>4.0000000000000002E-4</v>
      </c>
      <c r="I431" s="287"/>
      <c r="J431" s="298"/>
      <c r="K431" s="298"/>
      <c r="L431" s="43">
        <f t="shared" ref="L431" si="61">H431*I431</f>
        <v>0</v>
      </c>
      <c r="M431" s="298"/>
      <c r="N431" s="251">
        <f t="shared" ref="N431:N437" si="62">SUM(J431:M431)</f>
        <v>0</v>
      </c>
    </row>
    <row r="432" spans="1:14" ht="25.5" customHeight="1" x14ac:dyDescent="0.25">
      <c r="A432" s="54">
        <v>365</v>
      </c>
      <c r="B432" s="55"/>
      <c r="C432" s="397" t="s">
        <v>710</v>
      </c>
      <c r="D432" s="398"/>
      <c r="E432" s="398"/>
      <c r="F432" s="399"/>
      <c r="G432" s="56" t="s">
        <v>37</v>
      </c>
      <c r="H432" s="57">
        <v>2</v>
      </c>
      <c r="I432" s="289"/>
      <c r="J432" s="296"/>
      <c r="K432" s="296"/>
      <c r="L432" s="296"/>
      <c r="M432" s="43">
        <f>H432*I432</f>
        <v>0</v>
      </c>
      <c r="N432" s="252">
        <f t="shared" si="62"/>
        <v>0</v>
      </c>
    </row>
    <row r="433" spans="1:14" ht="25.5" customHeight="1" x14ac:dyDescent="0.25">
      <c r="A433" s="54">
        <v>366</v>
      </c>
      <c r="B433" s="55"/>
      <c r="C433" s="397" t="s">
        <v>711</v>
      </c>
      <c r="D433" s="398"/>
      <c r="E433" s="398"/>
      <c r="F433" s="399"/>
      <c r="G433" s="56" t="s">
        <v>37</v>
      </c>
      <c r="H433" s="57">
        <v>4</v>
      </c>
      <c r="I433" s="289"/>
      <c r="J433" s="296"/>
      <c r="K433" s="296"/>
      <c r="L433" s="296"/>
      <c r="M433" s="43">
        <f t="shared" ref="M433:M437" si="63">H433*I433</f>
        <v>0</v>
      </c>
      <c r="N433" s="252">
        <f t="shared" si="62"/>
        <v>0</v>
      </c>
    </row>
    <row r="434" spans="1:14" ht="25.5" customHeight="1" x14ac:dyDescent="0.25">
      <c r="A434" s="54">
        <v>367</v>
      </c>
      <c r="B434" s="55"/>
      <c r="C434" s="397" t="s">
        <v>712</v>
      </c>
      <c r="D434" s="398"/>
      <c r="E434" s="398"/>
      <c r="F434" s="399"/>
      <c r="G434" s="56" t="s">
        <v>37</v>
      </c>
      <c r="H434" s="57">
        <v>4</v>
      </c>
      <c r="I434" s="289"/>
      <c r="J434" s="296"/>
      <c r="K434" s="296"/>
      <c r="L434" s="296"/>
      <c r="M434" s="43">
        <f t="shared" si="63"/>
        <v>0</v>
      </c>
      <c r="N434" s="252">
        <f t="shared" si="62"/>
        <v>0</v>
      </c>
    </row>
    <row r="435" spans="1:14" ht="25.5" customHeight="1" x14ac:dyDescent="0.25">
      <c r="A435" s="54">
        <v>368</v>
      </c>
      <c r="B435" s="55"/>
      <c r="C435" s="397" t="s">
        <v>713</v>
      </c>
      <c r="D435" s="398"/>
      <c r="E435" s="398"/>
      <c r="F435" s="399"/>
      <c r="G435" s="56" t="s">
        <v>37</v>
      </c>
      <c r="H435" s="57">
        <v>4</v>
      </c>
      <c r="I435" s="289"/>
      <c r="J435" s="296"/>
      <c r="K435" s="296"/>
      <c r="L435" s="296"/>
      <c r="M435" s="43">
        <f t="shared" si="63"/>
        <v>0</v>
      </c>
      <c r="N435" s="252">
        <f t="shared" si="62"/>
        <v>0</v>
      </c>
    </row>
    <row r="436" spans="1:14" ht="23.1" customHeight="1" x14ac:dyDescent="0.25">
      <c r="A436" s="54">
        <v>369</v>
      </c>
      <c r="B436" s="55"/>
      <c r="C436" s="366" t="s">
        <v>924</v>
      </c>
      <c r="D436" s="367"/>
      <c r="E436" s="367"/>
      <c r="F436" s="368"/>
      <c r="G436" s="56" t="s">
        <v>37</v>
      </c>
      <c r="H436" s="57">
        <v>4</v>
      </c>
      <c r="I436" s="289"/>
      <c r="J436" s="296"/>
      <c r="K436" s="296"/>
      <c r="L436" s="296"/>
      <c r="M436" s="43">
        <f t="shared" si="63"/>
        <v>0</v>
      </c>
      <c r="N436" s="252">
        <f t="shared" si="62"/>
        <v>0</v>
      </c>
    </row>
    <row r="437" spans="1:14" x14ac:dyDescent="0.25">
      <c r="A437" s="54">
        <v>370</v>
      </c>
      <c r="B437" s="55"/>
      <c r="C437" s="366" t="s">
        <v>925</v>
      </c>
      <c r="D437" s="367"/>
      <c r="E437" s="367"/>
      <c r="F437" s="368"/>
      <c r="G437" s="56" t="s">
        <v>37</v>
      </c>
      <c r="H437" s="57">
        <v>2</v>
      </c>
      <c r="I437" s="289"/>
      <c r="J437" s="296"/>
      <c r="K437" s="296"/>
      <c r="L437" s="296"/>
      <c r="M437" s="43">
        <f t="shared" si="63"/>
        <v>0</v>
      </c>
      <c r="N437" s="252">
        <f t="shared" si="62"/>
        <v>0</v>
      </c>
    </row>
    <row r="438" spans="1:14" ht="12.75" customHeight="1" x14ac:dyDescent="0.25">
      <c r="A438" s="310" t="s">
        <v>716</v>
      </c>
      <c r="B438" s="277"/>
      <c r="C438" s="277"/>
      <c r="D438" s="277"/>
      <c r="E438" s="277"/>
      <c r="F438" s="277"/>
      <c r="G438" s="277"/>
      <c r="H438" s="277"/>
      <c r="I438" s="283"/>
      <c r="J438" s="283"/>
      <c r="K438" s="283"/>
      <c r="L438" s="283"/>
      <c r="M438" s="283"/>
      <c r="N438" s="313"/>
    </row>
    <row r="439" spans="1:14" ht="29.1" customHeight="1" x14ac:dyDescent="0.25">
      <c r="A439" s="32">
        <v>371</v>
      </c>
      <c r="B439" s="33"/>
      <c r="C439" s="388" t="s">
        <v>717</v>
      </c>
      <c r="D439" s="389"/>
      <c r="E439" s="389"/>
      <c r="F439" s="390"/>
      <c r="G439" s="34" t="s">
        <v>134</v>
      </c>
      <c r="H439" s="35">
        <v>30</v>
      </c>
      <c r="I439" s="36"/>
      <c r="J439" s="296"/>
      <c r="K439" s="296"/>
      <c r="L439" s="296"/>
      <c r="M439" s="296"/>
      <c r="N439" s="247"/>
    </row>
    <row r="440" spans="1:14" ht="11.25" customHeight="1" x14ac:dyDescent="0.2">
      <c r="A440" s="38"/>
      <c r="B440" s="39"/>
      <c r="C440" s="385" t="s">
        <v>23</v>
      </c>
      <c r="D440" s="386"/>
      <c r="E440" s="386"/>
      <c r="F440" s="387"/>
      <c r="G440" s="40"/>
      <c r="H440" s="41"/>
      <c r="I440" s="42"/>
      <c r="J440" s="297"/>
      <c r="K440" s="297"/>
      <c r="L440" s="297"/>
      <c r="M440" s="297"/>
      <c r="N440" s="248"/>
    </row>
    <row r="441" spans="1:14" ht="11.25" customHeight="1" x14ac:dyDescent="0.2">
      <c r="A441" s="44" t="s">
        <v>926</v>
      </c>
      <c r="B441" s="39"/>
      <c r="C441" s="381" t="s">
        <v>14</v>
      </c>
      <c r="D441" s="382"/>
      <c r="E441" s="382"/>
      <c r="F441" s="383"/>
      <c r="G441" s="40"/>
      <c r="H441" s="41"/>
      <c r="I441" s="45"/>
      <c r="J441" s="298"/>
      <c r="K441" s="298"/>
      <c r="L441" s="298"/>
      <c r="M441" s="298"/>
      <c r="N441" s="249"/>
    </row>
    <row r="442" spans="1:14" ht="12" customHeight="1" x14ac:dyDescent="0.2">
      <c r="A442" s="38"/>
      <c r="B442" s="39"/>
      <c r="C442" s="385" t="s">
        <v>25</v>
      </c>
      <c r="D442" s="386"/>
      <c r="E442" s="386"/>
      <c r="F442" s="387"/>
      <c r="G442" s="40"/>
      <c r="H442" s="41"/>
      <c r="I442" s="125"/>
      <c r="J442" s="303"/>
      <c r="K442" s="303"/>
      <c r="L442" s="303"/>
      <c r="M442" s="303"/>
      <c r="N442" s="250"/>
    </row>
    <row r="443" spans="1:14" ht="29.25" customHeight="1" x14ac:dyDescent="0.25">
      <c r="A443" s="44" t="s">
        <v>927</v>
      </c>
      <c r="B443" s="46"/>
      <c r="C443" s="384" t="s">
        <v>1047</v>
      </c>
      <c r="D443" s="376"/>
      <c r="E443" s="376"/>
      <c r="F443" s="377"/>
      <c r="G443" s="47" t="s">
        <v>27</v>
      </c>
      <c r="H443" s="50">
        <v>9.2040000000000006</v>
      </c>
      <c r="I443" s="287"/>
      <c r="J443" s="43">
        <f>H443*I443</f>
        <v>0</v>
      </c>
      <c r="K443" s="43"/>
      <c r="L443" s="43"/>
      <c r="M443" s="43"/>
      <c r="N443" s="251">
        <f>SUM(J443:M443)</f>
        <v>0</v>
      </c>
    </row>
    <row r="444" spans="1:14" ht="12" customHeight="1" x14ac:dyDescent="0.2">
      <c r="A444" s="44" t="s">
        <v>928</v>
      </c>
      <c r="B444" s="39"/>
      <c r="C444" s="381" t="s">
        <v>15</v>
      </c>
      <c r="D444" s="382"/>
      <c r="E444" s="382"/>
      <c r="F444" s="383"/>
      <c r="G444" s="40"/>
      <c r="H444" s="41"/>
      <c r="I444" s="51"/>
      <c r="J444" s="299"/>
      <c r="K444" s="299"/>
      <c r="L444" s="299"/>
      <c r="M444" s="299"/>
      <c r="N444" s="249"/>
    </row>
    <row r="445" spans="1:14" ht="11.25" customHeight="1" x14ac:dyDescent="0.2">
      <c r="A445" s="38"/>
      <c r="B445" s="39"/>
      <c r="C445" s="385" t="s">
        <v>29</v>
      </c>
      <c r="D445" s="386"/>
      <c r="E445" s="386"/>
      <c r="F445" s="387"/>
      <c r="G445" s="40"/>
      <c r="H445" s="41"/>
      <c r="I445" s="125"/>
      <c r="J445" s="303"/>
      <c r="K445" s="303"/>
      <c r="L445" s="303"/>
      <c r="M445" s="303"/>
      <c r="N445" s="250"/>
    </row>
    <row r="446" spans="1:14" ht="12" customHeight="1" x14ac:dyDescent="0.25">
      <c r="A446" s="44" t="s">
        <v>929</v>
      </c>
      <c r="B446" s="49"/>
      <c r="C446" s="378" t="s">
        <v>308</v>
      </c>
      <c r="D446" s="379"/>
      <c r="E446" s="379"/>
      <c r="F446" s="380"/>
      <c r="G446" s="47" t="s">
        <v>31</v>
      </c>
      <c r="H446" s="59">
        <v>0.60255000000000003</v>
      </c>
      <c r="I446" s="287"/>
      <c r="J446" s="298"/>
      <c r="K446" s="43">
        <f>H446*I446</f>
        <v>0</v>
      </c>
      <c r="L446" s="298"/>
      <c r="M446" s="298"/>
      <c r="N446" s="251">
        <f>SUM(J446:M446)</f>
        <v>0</v>
      </c>
    </row>
    <row r="447" spans="1:14" ht="11.25" customHeight="1" x14ac:dyDescent="0.25">
      <c r="A447" s="44" t="s">
        <v>930</v>
      </c>
      <c r="B447" s="49"/>
      <c r="C447" s="378" t="s">
        <v>32</v>
      </c>
      <c r="D447" s="379"/>
      <c r="E447" s="379"/>
      <c r="F447" s="380"/>
      <c r="G447" s="47" t="s">
        <v>31</v>
      </c>
      <c r="H447" s="59">
        <v>0.60255000000000003</v>
      </c>
      <c r="I447" s="287"/>
      <c r="J447" s="298"/>
      <c r="K447" s="43">
        <f t="shared" ref="K447:K448" si="64">H447*I447</f>
        <v>0</v>
      </c>
      <c r="L447" s="298"/>
      <c r="M447" s="298"/>
      <c r="N447" s="251">
        <f t="shared" ref="N447:N448" si="65">SUM(J447:M447)</f>
        <v>0</v>
      </c>
    </row>
    <row r="448" spans="1:14" ht="11.25" customHeight="1" x14ac:dyDescent="0.25">
      <c r="A448" s="44" t="s">
        <v>931</v>
      </c>
      <c r="B448" s="49"/>
      <c r="C448" s="378" t="s">
        <v>724</v>
      </c>
      <c r="D448" s="379"/>
      <c r="E448" s="379"/>
      <c r="F448" s="380"/>
      <c r="G448" s="47" t="s">
        <v>31</v>
      </c>
      <c r="H448" s="48">
        <v>0.83430000000000004</v>
      </c>
      <c r="I448" s="288"/>
      <c r="J448" s="300"/>
      <c r="K448" s="43">
        <f t="shared" si="64"/>
        <v>0</v>
      </c>
      <c r="L448" s="298"/>
      <c r="M448" s="298"/>
      <c r="N448" s="251">
        <f t="shared" si="65"/>
        <v>0</v>
      </c>
    </row>
    <row r="449" spans="1:14" ht="12" customHeight="1" x14ac:dyDescent="0.2">
      <c r="A449" s="44" t="s">
        <v>932</v>
      </c>
      <c r="B449" s="39"/>
      <c r="C449" s="381" t="s">
        <v>16</v>
      </c>
      <c r="D449" s="382"/>
      <c r="E449" s="382"/>
      <c r="F449" s="383"/>
      <c r="G449" s="40"/>
      <c r="H449" s="41"/>
      <c r="I449" s="51"/>
      <c r="J449" s="299"/>
      <c r="K449" s="299"/>
      <c r="L449" s="299"/>
      <c r="M449" s="299"/>
      <c r="N449" s="249"/>
    </row>
    <row r="450" spans="1:14" ht="11.25" customHeight="1" x14ac:dyDescent="0.25">
      <c r="A450" s="44" t="s">
        <v>933</v>
      </c>
      <c r="B450" s="49"/>
      <c r="C450" s="378" t="s">
        <v>320</v>
      </c>
      <c r="D450" s="379"/>
      <c r="E450" s="379"/>
      <c r="F450" s="380"/>
      <c r="G450" s="47" t="s">
        <v>47</v>
      </c>
      <c r="H450" s="59">
        <v>2.4000000000000001E-4</v>
      </c>
      <c r="I450" s="287"/>
      <c r="J450" s="298"/>
      <c r="K450" s="298"/>
      <c r="L450" s="43">
        <f t="shared" ref="L450:L452" si="66">H450*I450</f>
        <v>0</v>
      </c>
      <c r="M450" s="298"/>
      <c r="N450" s="251">
        <f t="shared" ref="N450:N461" si="67">SUM(J450:M450)</f>
        <v>0</v>
      </c>
    </row>
    <row r="451" spans="1:14" ht="11.25" customHeight="1" x14ac:dyDescent="0.25">
      <c r="A451" s="44" t="s">
        <v>934</v>
      </c>
      <c r="B451" s="49"/>
      <c r="C451" s="378" t="s">
        <v>728</v>
      </c>
      <c r="D451" s="379"/>
      <c r="E451" s="379"/>
      <c r="F451" s="380"/>
      <c r="G451" s="47" t="s">
        <v>729</v>
      </c>
      <c r="H451" s="60">
        <v>0.12</v>
      </c>
      <c r="I451" s="288"/>
      <c r="J451" s="300"/>
      <c r="K451" s="300"/>
      <c r="L451" s="43">
        <f t="shared" si="66"/>
        <v>0</v>
      </c>
      <c r="M451" s="298"/>
      <c r="N451" s="251">
        <f t="shared" si="67"/>
        <v>0</v>
      </c>
    </row>
    <row r="452" spans="1:14" ht="12" customHeight="1" x14ac:dyDescent="0.25">
      <c r="A452" s="44" t="s">
        <v>935</v>
      </c>
      <c r="B452" s="49"/>
      <c r="C452" s="378" t="s">
        <v>731</v>
      </c>
      <c r="D452" s="379"/>
      <c r="E452" s="379"/>
      <c r="F452" s="380"/>
      <c r="G452" s="47" t="s">
        <v>732</v>
      </c>
      <c r="H452" s="60">
        <v>0.33</v>
      </c>
      <c r="I452" s="288"/>
      <c r="J452" s="300"/>
      <c r="K452" s="300"/>
      <c r="L452" s="43">
        <f t="shared" si="66"/>
        <v>0</v>
      </c>
      <c r="M452" s="298"/>
      <c r="N452" s="251">
        <f t="shared" si="67"/>
        <v>0</v>
      </c>
    </row>
    <row r="453" spans="1:14" ht="25.5" customHeight="1" x14ac:dyDescent="0.25">
      <c r="A453" s="54">
        <v>372</v>
      </c>
      <c r="B453" s="62"/>
      <c r="C453" s="397" t="s">
        <v>733</v>
      </c>
      <c r="D453" s="398"/>
      <c r="E453" s="398"/>
      <c r="F453" s="399"/>
      <c r="G453" s="56" t="s">
        <v>37</v>
      </c>
      <c r="H453" s="57">
        <v>10</v>
      </c>
      <c r="I453" s="289"/>
      <c r="J453" s="296"/>
      <c r="K453" s="296"/>
      <c r="L453" s="296"/>
      <c r="M453" s="43">
        <f>H453*I453</f>
        <v>0</v>
      </c>
      <c r="N453" s="252">
        <f t="shared" si="67"/>
        <v>0</v>
      </c>
    </row>
    <row r="454" spans="1:14" x14ac:dyDescent="0.25">
      <c r="A454" s="54">
        <v>373</v>
      </c>
      <c r="B454" s="62"/>
      <c r="C454" s="366" t="s">
        <v>734</v>
      </c>
      <c r="D454" s="367"/>
      <c r="E454" s="367"/>
      <c r="F454" s="368"/>
      <c r="G454" s="56" t="s">
        <v>37</v>
      </c>
      <c r="H454" s="57">
        <v>10</v>
      </c>
      <c r="I454" s="289"/>
      <c r="J454" s="296"/>
      <c r="K454" s="296"/>
      <c r="L454" s="296"/>
      <c r="M454" s="43">
        <f t="shared" ref="M454:M461" si="68">H454*I454</f>
        <v>0</v>
      </c>
      <c r="N454" s="252">
        <f t="shared" si="67"/>
        <v>0</v>
      </c>
    </row>
    <row r="455" spans="1:14" ht="12.75" customHeight="1" x14ac:dyDescent="0.25">
      <c r="A455" s="54">
        <v>374</v>
      </c>
      <c r="B455" s="55"/>
      <c r="C455" s="366" t="s">
        <v>735</v>
      </c>
      <c r="D455" s="367"/>
      <c r="E455" s="367"/>
      <c r="F455" s="368"/>
      <c r="G455" s="56" t="s">
        <v>37</v>
      </c>
      <c r="H455" s="57">
        <v>2</v>
      </c>
      <c r="I455" s="289"/>
      <c r="J455" s="296"/>
      <c r="K455" s="296"/>
      <c r="L455" s="296"/>
      <c r="M455" s="43">
        <f t="shared" si="68"/>
        <v>0</v>
      </c>
      <c r="N455" s="252">
        <f t="shared" si="67"/>
        <v>0</v>
      </c>
    </row>
    <row r="456" spans="1:14" ht="12.75" customHeight="1" x14ac:dyDescent="0.25">
      <c r="A456" s="54">
        <v>375</v>
      </c>
      <c r="B456" s="55"/>
      <c r="C456" s="366" t="s">
        <v>736</v>
      </c>
      <c r="D456" s="367"/>
      <c r="E456" s="367"/>
      <c r="F456" s="368"/>
      <c r="G456" s="56" t="s">
        <v>37</v>
      </c>
      <c r="H456" s="57">
        <v>2</v>
      </c>
      <c r="I456" s="289"/>
      <c r="J456" s="296"/>
      <c r="K456" s="296"/>
      <c r="L456" s="296"/>
      <c r="M456" s="43">
        <f t="shared" si="68"/>
        <v>0</v>
      </c>
      <c r="N456" s="252">
        <f t="shared" si="67"/>
        <v>0</v>
      </c>
    </row>
    <row r="457" spans="1:14" ht="12.75" customHeight="1" x14ac:dyDescent="0.25">
      <c r="A457" s="69">
        <v>376</v>
      </c>
      <c r="B457" s="83"/>
      <c r="C457" s="394" t="s">
        <v>737</v>
      </c>
      <c r="D457" s="395"/>
      <c r="E457" s="395"/>
      <c r="F457" s="396"/>
      <c r="G457" s="71" t="s">
        <v>37</v>
      </c>
      <c r="H457" s="72">
        <v>3</v>
      </c>
      <c r="I457" s="290"/>
      <c r="J457" s="302"/>
      <c r="K457" s="302"/>
      <c r="L457" s="302"/>
      <c r="M457" s="43">
        <f t="shared" si="68"/>
        <v>0</v>
      </c>
      <c r="N457" s="252">
        <f t="shared" si="67"/>
        <v>0</v>
      </c>
    </row>
    <row r="458" spans="1:14" ht="12.75" customHeight="1" x14ac:dyDescent="0.25">
      <c r="A458" s="54">
        <v>377</v>
      </c>
      <c r="B458" s="55"/>
      <c r="C458" s="366" t="s">
        <v>738</v>
      </c>
      <c r="D458" s="367"/>
      <c r="E458" s="367"/>
      <c r="F458" s="368"/>
      <c r="G458" s="56" t="s">
        <v>37</v>
      </c>
      <c r="H458" s="57">
        <v>3</v>
      </c>
      <c r="I458" s="289"/>
      <c r="J458" s="296"/>
      <c r="K458" s="296"/>
      <c r="L458" s="296"/>
      <c r="M458" s="43">
        <f t="shared" si="68"/>
        <v>0</v>
      </c>
      <c r="N458" s="252">
        <f t="shared" si="67"/>
        <v>0</v>
      </c>
    </row>
    <row r="459" spans="1:14" ht="12.75" customHeight="1" x14ac:dyDescent="0.25">
      <c r="A459" s="54">
        <v>378</v>
      </c>
      <c r="B459" s="55"/>
      <c r="C459" s="366" t="s">
        <v>739</v>
      </c>
      <c r="D459" s="367"/>
      <c r="E459" s="367"/>
      <c r="F459" s="368"/>
      <c r="G459" s="56" t="s">
        <v>37</v>
      </c>
      <c r="H459" s="57">
        <v>30</v>
      </c>
      <c r="I459" s="289"/>
      <c r="J459" s="296"/>
      <c r="K459" s="296"/>
      <c r="L459" s="296"/>
      <c r="M459" s="43">
        <f t="shared" si="68"/>
        <v>0</v>
      </c>
      <c r="N459" s="252">
        <f t="shared" si="67"/>
        <v>0</v>
      </c>
    </row>
    <row r="460" spans="1:14" ht="12.75" customHeight="1" x14ac:dyDescent="0.25">
      <c r="A460" s="54">
        <v>379</v>
      </c>
      <c r="B460" s="55"/>
      <c r="C460" s="366" t="s">
        <v>740</v>
      </c>
      <c r="D460" s="367"/>
      <c r="E460" s="367"/>
      <c r="F460" s="368"/>
      <c r="G460" s="56" t="s">
        <v>37</v>
      </c>
      <c r="H460" s="57">
        <v>30</v>
      </c>
      <c r="I460" s="289"/>
      <c r="J460" s="296"/>
      <c r="K460" s="296"/>
      <c r="L460" s="296"/>
      <c r="M460" s="43">
        <f t="shared" si="68"/>
        <v>0</v>
      </c>
      <c r="N460" s="252">
        <f t="shared" si="67"/>
        <v>0</v>
      </c>
    </row>
    <row r="461" spans="1:14" ht="12.75" customHeight="1" x14ac:dyDescent="0.25">
      <c r="A461" s="54">
        <v>380</v>
      </c>
      <c r="B461" s="55"/>
      <c r="C461" s="366" t="s">
        <v>741</v>
      </c>
      <c r="D461" s="367"/>
      <c r="E461" s="367"/>
      <c r="F461" s="368"/>
      <c r="G461" s="56" t="s">
        <v>37</v>
      </c>
      <c r="H461" s="57">
        <v>250</v>
      </c>
      <c r="I461" s="291"/>
      <c r="J461" s="301"/>
      <c r="K461" s="301"/>
      <c r="L461" s="301"/>
      <c r="M461" s="43">
        <f t="shared" si="68"/>
        <v>0</v>
      </c>
      <c r="N461" s="252">
        <f t="shared" si="67"/>
        <v>0</v>
      </c>
    </row>
    <row r="462" spans="1:14" x14ac:dyDescent="0.25">
      <c r="A462" s="32">
        <v>381</v>
      </c>
      <c r="B462" s="33"/>
      <c r="C462" s="388" t="s">
        <v>742</v>
      </c>
      <c r="D462" s="389"/>
      <c r="E462" s="389"/>
      <c r="F462" s="390"/>
      <c r="G462" s="34" t="s">
        <v>134</v>
      </c>
      <c r="H462" s="35">
        <v>250</v>
      </c>
      <c r="I462" s="36"/>
      <c r="J462" s="296"/>
      <c r="K462" s="296"/>
      <c r="L462" s="296"/>
      <c r="M462" s="296"/>
      <c r="N462" s="247"/>
    </row>
    <row r="463" spans="1:14" ht="11.25" customHeight="1" x14ac:dyDescent="0.2">
      <c r="A463" s="38"/>
      <c r="B463" s="39"/>
      <c r="C463" s="385" t="s">
        <v>23</v>
      </c>
      <c r="D463" s="386"/>
      <c r="E463" s="386"/>
      <c r="F463" s="387"/>
      <c r="G463" s="40"/>
      <c r="H463" s="41"/>
      <c r="I463" s="42"/>
      <c r="J463" s="297"/>
      <c r="K463" s="297"/>
      <c r="L463" s="297"/>
      <c r="M463" s="297"/>
      <c r="N463" s="248"/>
    </row>
    <row r="464" spans="1:14" ht="11.25" customHeight="1" x14ac:dyDescent="0.2">
      <c r="A464" s="44" t="s">
        <v>936</v>
      </c>
      <c r="B464" s="39"/>
      <c r="C464" s="381" t="s">
        <v>14</v>
      </c>
      <c r="D464" s="382"/>
      <c r="E464" s="382"/>
      <c r="F464" s="383"/>
      <c r="G464" s="40"/>
      <c r="H464" s="41"/>
      <c r="I464" s="45"/>
      <c r="J464" s="298"/>
      <c r="K464" s="298"/>
      <c r="L464" s="298"/>
      <c r="M464" s="298"/>
      <c r="N464" s="249"/>
    </row>
    <row r="465" spans="1:14" ht="12" customHeight="1" x14ac:dyDescent="0.2">
      <c r="A465" s="38"/>
      <c r="B465" s="39"/>
      <c r="C465" s="385" t="s">
        <v>25</v>
      </c>
      <c r="D465" s="386"/>
      <c r="E465" s="386"/>
      <c r="F465" s="387"/>
      <c r="G465" s="40"/>
      <c r="H465" s="41"/>
      <c r="I465" s="45"/>
      <c r="J465" s="298"/>
      <c r="K465" s="298"/>
      <c r="L465" s="298"/>
      <c r="M465" s="298"/>
      <c r="N465" s="250"/>
    </row>
    <row r="466" spans="1:14" ht="29.25" customHeight="1" x14ac:dyDescent="0.25">
      <c r="A466" s="44" t="s">
        <v>937</v>
      </c>
      <c r="B466" s="46"/>
      <c r="C466" s="384" t="s">
        <v>1047</v>
      </c>
      <c r="D466" s="376"/>
      <c r="E466" s="376"/>
      <c r="F466" s="377"/>
      <c r="G466" s="47" t="s">
        <v>27</v>
      </c>
      <c r="H466" s="60">
        <v>93.35</v>
      </c>
      <c r="I466" s="287"/>
      <c r="J466" s="43">
        <f>H466*I466</f>
        <v>0</v>
      </c>
      <c r="K466" s="43"/>
      <c r="L466" s="43"/>
      <c r="M466" s="43"/>
      <c r="N466" s="251">
        <f>SUM(J466:M466)</f>
        <v>0</v>
      </c>
    </row>
    <row r="467" spans="1:14" ht="12" customHeight="1" x14ac:dyDescent="0.2">
      <c r="A467" s="44" t="s">
        <v>938</v>
      </c>
      <c r="B467" s="39"/>
      <c r="C467" s="381" t="s">
        <v>15</v>
      </c>
      <c r="D467" s="382"/>
      <c r="E467" s="382"/>
      <c r="F467" s="383"/>
      <c r="G467" s="40"/>
      <c r="H467" s="41"/>
      <c r="I467" s="51"/>
      <c r="J467" s="299"/>
      <c r="K467" s="299"/>
      <c r="L467" s="299"/>
      <c r="M467" s="299"/>
      <c r="N467" s="249"/>
    </row>
    <row r="468" spans="1:14" ht="11.25" customHeight="1" x14ac:dyDescent="0.2">
      <c r="A468" s="38"/>
      <c r="B468" s="39"/>
      <c r="C468" s="385" t="s">
        <v>29</v>
      </c>
      <c r="D468" s="386"/>
      <c r="E468" s="386"/>
      <c r="F468" s="387"/>
      <c r="G468" s="40"/>
      <c r="H468" s="41"/>
      <c r="I468" s="125"/>
      <c r="J468" s="303"/>
      <c r="K468" s="303"/>
      <c r="L468" s="303"/>
      <c r="M468" s="303"/>
      <c r="N468" s="250"/>
    </row>
    <row r="469" spans="1:14" ht="11.25" customHeight="1" x14ac:dyDescent="0.25">
      <c r="A469" s="44" t="s">
        <v>939</v>
      </c>
      <c r="B469" s="49"/>
      <c r="C469" s="378" t="s">
        <v>41</v>
      </c>
      <c r="D469" s="379"/>
      <c r="E469" s="379"/>
      <c r="F469" s="380"/>
      <c r="G469" s="47" t="s">
        <v>31</v>
      </c>
      <c r="H469" s="58">
        <v>57.615625000000001</v>
      </c>
      <c r="I469" s="288"/>
      <c r="J469" s="298"/>
      <c r="K469" s="43">
        <f>H469*I469</f>
        <v>0</v>
      </c>
      <c r="L469" s="298"/>
      <c r="M469" s="298"/>
      <c r="N469" s="251">
        <f>SUM(J469:M469)</f>
        <v>0</v>
      </c>
    </row>
    <row r="470" spans="1:14" ht="12" customHeight="1" x14ac:dyDescent="0.25">
      <c r="A470" s="44" t="s">
        <v>940</v>
      </c>
      <c r="B470" s="49"/>
      <c r="C470" s="378" t="s">
        <v>308</v>
      </c>
      <c r="D470" s="379"/>
      <c r="E470" s="379"/>
      <c r="F470" s="380"/>
      <c r="G470" s="47" t="s">
        <v>31</v>
      </c>
      <c r="H470" s="58">
        <v>0.708125</v>
      </c>
      <c r="I470" s="287"/>
      <c r="J470" s="298"/>
      <c r="K470" s="43">
        <f t="shared" ref="K470:K472" si="69">H470*I470</f>
        <v>0</v>
      </c>
      <c r="L470" s="298"/>
      <c r="M470" s="298"/>
      <c r="N470" s="251">
        <f t="shared" ref="N470:N472" si="70">SUM(J470:M470)</f>
        <v>0</v>
      </c>
    </row>
    <row r="471" spans="1:14" ht="12" customHeight="1" x14ac:dyDescent="0.25">
      <c r="A471" s="44" t="s">
        <v>941</v>
      </c>
      <c r="B471" s="49"/>
      <c r="C471" s="378" t="s">
        <v>32</v>
      </c>
      <c r="D471" s="379"/>
      <c r="E471" s="379"/>
      <c r="F471" s="380"/>
      <c r="G471" s="47" t="s">
        <v>31</v>
      </c>
      <c r="H471" s="58">
        <v>0.708125</v>
      </c>
      <c r="I471" s="287"/>
      <c r="J471" s="298"/>
      <c r="K471" s="43">
        <f t="shared" si="69"/>
        <v>0</v>
      </c>
      <c r="L471" s="298"/>
      <c r="M471" s="298"/>
      <c r="N471" s="251">
        <f t="shared" si="70"/>
        <v>0</v>
      </c>
    </row>
    <row r="472" spans="1:14" ht="11.25" customHeight="1" x14ac:dyDescent="0.25">
      <c r="A472" s="44" t="s">
        <v>942</v>
      </c>
      <c r="B472" s="49"/>
      <c r="C472" s="378" t="s">
        <v>724</v>
      </c>
      <c r="D472" s="379"/>
      <c r="E472" s="379"/>
      <c r="F472" s="380"/>
      <c r="G472" s="47" t="s">
        <v>31</v>
      </c>
      <c r="H472" s="59">
        <v>14.29125</v>
      </c>
      <c r="I472" s="288"/>
      <c r="J472" s="300"/>
      <c r="K472" s="43">
        <f t="shared" si="69"/>
        <v>0</v>
      </c>
      <c r="L472" s="298"/>
      <c r="M472" s="298"/>
      <c r="N472" s="251">
        <f t="shared" si="70"/>
        <v>0</v>
      </c>
    </row>
    <row r="473" spans="1:14" ht="12" customHeight="1" x14ac:dyDescent="0.2">
      <c r="A473" s="44" t="s">
        <v>943</v>
      </c>
      <c r="B473" s="39"/>
      <c r="C473" s="381" t="s">
        <v>16</v>
      </c>
      <c r="D473" s="382"/>
      <c r="E473" s="382"/>
      <c r="F473" s="383"/>
      <c r="G473" s="40"/>
      <c r="H473" s="41"/>
      <c r="I473" s="51"/>
      <c r="J473" s="299"/>
      <c r="K473" s="299"/>
      <c r="L473" s="299"/>
      <c r="M473" s="299"/>
      <c r="N473" s="249"/>
    </row>
    <row r="474" spans="1:14" ht="28.5" customHeight="1" x14ac:dyDescent="0.25">
      <c r="A474" s="44" t="s">
        <v>944</v>
      </c>
      <c r="B474" s="49"/>
      <c r="C474" s="378" t="s">
        <v>752</v>
      </c>
      <c r="D474" s="379"/>
      <c r="E474" s="379"/>
      <c r="F474" s="380"/>
      <c r="G474" s="47" t="s">
        <v>35</v>
      </c>
      <c r="H474" s="53">
        <v>7.5</v>
      </c>
      <c r="I474" s="288"/>
      <c r="J474" s="300"/>
      <c r="K474" s="300"/>
      <c r="L474" s="43">
        <f t="shared" ref="L474:L482" si="71">H474*I474</f>
        <v>0</v>
      </c>
      <c r="M474" s="298"/>
      <c r="N474" s="251">
        <f t="shared" ref="N474:N485" si="72">SUM(J474:M474)</f>
        <v>0</v>
      </c>
    </row>
    <row r="475" spans="1:14" ht="12" customHeight="1" x14ac:dyDescent="0.25">
      <c r="A475" s="44" t="s">
        <v>945</v>
      </c>
      <c r="B475" s="49"/>
      <c r="C475" s="378" t="s">
        <v>754</v>
      </c>
      <c r="D475" s="379"/>
      <c r="E475" s="379"/>
      <c r="F475" s="380"/>
      <c r="G475" s="47" t="s">
        <v>732</v>
      </c>
      <c r="H475" s="53">
        <v>2.5</v>
      </c>
      <c r="I475" s="287"/>
      <c r="J475" s="298"/>
      <c r="K475" s="298"/>
      <c r="L475" s="43">
        <f t="shared" si="71"/>
        <v>0</v>
      </c>
      <c r="M475" s="298"/>
      <c r="N475" s="251">
        <f t="shared" si="72"/>
        <v>0</v>
      </c>
    </row>
    <row r="476" spans="1:14" ht="11.25" customHeight="1" x14ac:dyDescent="0.25">
      <c r="A476" s="44" t="s">
        <v>946</v>
      </c>
      <c r="B476" s="49"/>
      <c r="C476" s="378" t="s">
        <v>731</v>
      </c>
      <c r="D476" s="379"/>
      <c r="E476" s="379"/>
      <c r="F476" s="380"/>
      <c r="G476" s="47" t="s">
        <v>732</v>
      </c>
      <c r="H476" s="53">
        <v>62.5</v>
      </c>
      <c r="I476" s="288"/>
      <c r="J476" s="300"/>
      <c r="K476" s="300"/>
      <c r="L476" s="43">
        <f t="shared" si="71"/>
        <v>0</v>
      </c>
      <c r="M476" s="298"/>
      <c r="N476" s="251">
        <f t="shared" si="72"/>
        <v>0</v>
      </c>
    </row>
    <row r="477" spans="1:14" ht="12" customHeight="1" x14ac:dyDescent="0.25">
      <c r="A477" s="44" t="s">
        <v>947</v>
      </c>
      <c r="B477" s="49"/>
      <c r="C477" s="378" t="s">
        <v>757</v>
      </c>
      <c r="D477" s="379"/>
      <c r="E477" s="379"/>
      <c r="F477" s="380"/>
      <c r="G477" s="47" t="s">
        <v>758</v>
      </c>
      <c r="H477" s="82">
        <v>25</v>
      </c>
      <c r="I477" s="288"/>
      <c r="J477" s="300"/>
      <c r="K477" s="300"/>
      <c r="L477" s="43">
        <f t="shared" si="71"/>
        <v>0</v>
      </c>
      <c r="M477" s="298"/>
      <c r="N477" s="251">
        <f t="shared" si="72"/>
        <v>0</v>
      </c>
    </row>
    <row r="478" spans="1:14" ht="11.25" customHeight="1" x14ac:dyDescent="0.25">
      <c r="A478" s="44" t="s">
        <v>948</v>
      </c>
      <c r="B478" s="49"/>
      <c r="C478" s="378" t="s">
        <v>760</v>
      </c>
      <c r="D478" s="379"/>
      <c r="E478" s="379"/>
      <c r="F478" s="380"/>
      <c r="G478" s="47" t="s">
        <v>758</v>
      </c>
      <c r="H478" s="82">
        <v>25</v>
      </c>
      <c r="I478" s="288"/>
      <c r="J478" s="300"/>
      <c r="K478" s="300"/>
      <c r="L478" s="43">
        <f t="shared" si="71"/>
        <v>0</v>
      </c>
      <c r="M478" s="298"/>
      <c r="N478" s="251">
        <f t="shared" si="72"/>
        <v>0</v>
      </c>
    </row>
    <row r="479" spans="1:14" ht="11.25" customHeight="1" x14ac:dyDescent="0.25">
      <c r="A479" s="44" t="s">
        <v>949</v>
      </c>
      <c r="B479" s="49"/>
      <c r="C479" s="378" t="s">
        <v>762</v>
      </c>
      <c r="D479" s="379"/>
      <c r="E479" s="379"/>
      <c r="F479" s="380"/>
      <c r="G479" s="47" t="s">
        <v>758</v>
      </c>
      <c r="H479" s="53">
        <v>12.5</v>
      </c>
      <c r="I479" s="287"/>
      <c r="J479" s="298"/>
      <c r="K479" s="298"/>
      <c r="L479" s="43">
        <f t="shared" si="71"/>
        <v>0</v>
      </c>
      <c r="M479" s="298"/>
      <c r="N479" s="251">
        <f t="shared" si="72"/>
        <v>0</v>
      </c>
    </row>
    <row r="480" spans="1:14" ht="28.5" customHeight="1" x14ac:dyDescent="0.25">
      <c r="A480" s="44" t="s">
        <v>950</v>
      </c>
      <c r="B480" s="49"/>
      <c r="C480" s="378" t="s">
        <v>764</v>
      </c>
      <c r="D480" s="379"/>
      <c r="E480" s="379"/>
      <c r="F480" s="380"/>
      <c r="G480" s="47" t="s">
        <v>35</v>
      </c>
      <c r="H480" s="50">
        <v>2.625</v>
      </c>
      <c r="I480" s="287"/>
      <c r="J480" s="298"/>
      <c r="K480" s="298"/>
      <c r="L480" s="43">
        <f t="shared" si="71"/>
        <v>0</v>
      </c>
      <c r="M480" s="298"/>
      <c r="N480" s="251">
        <f t="shared" si="72"/>
        <v>0</v>
      </c>
    </row>
    <row r="481" spans="1:14" ht="27.75" customHeight="1" x14ac:dyDescent="0.25">
      <c r="A481" s="44" t="s">
        <v>951</v>
      </c>
      <c r="B481" s="49"/>
      <c r="C481" s="384" t="s">
        <v>1048</v>
      </c>
      <c r="D481" s="376"/>
      <c r="E481" s="376"/>
      <c r="F481" s="377"/>
      <c r="G481" s="47" t="s">
        <v>47</v>
      </c>
      <c r="H481" s="59">
        <v>0.12875</v>
      </c>
      <c r="I481" s="287"/>
      <c r="J481" s="298"/>
      <c r="K481" s="298"/>
      <c r="L481" s="43">
        <f t="shared" si="71"/>
        <v>0</v>
      </c>
      <c r="M481" s="298"/>
      <c r="N481" s="251">
        <f>SUM(J481:M481)</f>
        <v>0</v>
      </c>
    </row>
    <row r="482" spans="1:14" ht="12" customHeight="1" x14ac:dyDescent="0.25">
      <c r="A482" s="44" t="s">
        <v>952</v>
      </c>
      <c r="B482" s="49"/>
      <c r="C482" s="378" t="s">
        <v>767</v>
      </c>
      <c r="D482" s="379"/>
      <c r="E482" s="379"/>
      <c r="F482" s="380"/>
      <c r="G482" s="47" t="s">
        <v>35</v>
      </c>
      <c r="H482" s="60">
        <v>5.45</v>
      </c>
      <c r="I482" s="287"/>
      <c r="J482" s="298"/>
      <c r="K482" s="298"/>
      <c r="L482" s="43">
        <f t="shared" si="71"/>
        <v>0</v>
      </c>
      <c r="M482" s="298"/>
      <c r="N482" s="251">
        <f t="shared" si="72"/>
        <v>0</v>
      </c>
    </row>
    <row r="483" spans="1:14" ht="12.75" customHeight="1" x14ac:dyDescent="0.25">
      <c r="A483" s="54">
        <v>382</v>
      </c>
      <c r="B483" s="55"/>
      <c r="C483" s="366" t="s">
        <v>768</v>
      </c>
      <c r="D483" s="367"/>
      <c r="E483" s="367"/>
      <c r="F483" s="368"/>
      <c r="G483" s="56" t="s">
        <v>134</v>
      </c>
      <c r="H483" s="57">
        <v>250</v>
      </c>
      <c r="I483" s="289"/>
      <c r="J483" s="296"/>
      <c r="K483" s="296"/>
      <c r="L483" s="296"/>
      <c r="M483" s="43">
        <f>H483*I483</f>
        <v>0</v>
      </c>
      <c r="N483" s="252">
        <f t="shared" si="72"/>
        <v>0</v>
      </c>
    </row>
    <row r="484" spans="1:14" ht="12.75" customHeight="1" x14ac:dyDescent="0.25">
      <c r="A484" s="54">
        <v>383</v>
      </c>
      <c r="B484" s="55"/>
      <c r="C484" s="366" t="s">
        <v>769</v>
      </c>
      <c r="D484" s="367"/>
      <c r="E484" s="367"/>
      <c r="F484" s="368"/>
      <c r="G484" s="56" t="s">
        <v>134</v>
      </c>
      <c r="H484" s="57">
        <v>360</v>
      </c>
      <c r="I484" s="289"/>
      <c r="J484" s="296"/>
      <c r="K484" s="296"/>
      <c r="L484" s="296"/>
      <c r="M484" s="43">
        <f t="shared" ref="M484:M485" si="73">H484*I484</f>
        <v>0</v>
      </c>
      <c r="N484" s="252">
        <f t="shared" si="72"/>
        <v>0</v>
      </c>
    </row>
    <row r="485" spans="1:14" ht="12.75" customHeight="1" x14ac:dyDescent="0.25">
      <c r="A485" s="54">
        <v>384</v>
      </c>
      <c r="B485" s="55"/>
      <c r="C485" s="366" t="s">
        <v>770</v>
      </c>
      <c r="D485" s="367"/>
      <c r="E485" s="367"/>
      <c r="F485" s="368"/>
      <c r="G485" s="56" t="s">
        <v>134</v>
      </c>
      <c r="H485" s="57">
        <v>950</v>
      </c>
      <c r="I485" s="291"/>
      <c r="J485" s="301"/>
      <c r="K485" s="301"/>
      <c r="L485" s="301"/>
      <c r="M485" s="43">
        <f t="shared" si="73"/>
        <v>0</v>
      </c>
      <c r="N485" s="252">
        <f t="shared" si="72"/>
        <v>0</v>
      </c>
    </row>
    <row r="486" spans="1:14" ht="12.75" customHeight="1" x14ac:dyDescent="0.25">
      <c r="A486" s="310" t="s">
        <v>771</v>
      </c>
      <c r="B486" s="277"/>
      <c r="C486" s="277"/>
      <c r="D486" s="277"/>
      <c r="E486" s="277"/>
      <c r="F486" s="277"/>
      <c r="G486" s="277"/>
      <c r="H486" s="277"/>
      <c r="I486" s="283"/>
      <c r="J486" s="283"/>
      <c r="K486" s="283"/>
      <c r="L486" s="283"/>
      <c r="M486" s="283"/>
      <c r="N486" s="313"/>
    </row>
    <row r="487" spans="1:14" ht="29.1" customHeight="1" x14ac:dyDescent="0.25">
      <c r="A487" s="32">
        <v>385</v>
      </c>
      <c r="B487" s="33"/>
      <c r="C487" s="388" t="s">
        <v>772</v>
      </c>
      <c r="D487" s="389"/>
      <c r="E487" s="389"/>
      <c r="F487" s="390"/>
      <c r="G487" s="34" t="s">
        <v>773</v>
      </c>
      <c r="H487" s="295">
        <v>2460</v>
      </c>
      <c r="I487" s="36"/>
      <c r="J487" s="296"/>
      <c r="K487" s="296"/>
      <c r="L487" s="296"/>
      <c r="M487" s="296"/>
      <c r="N487" s="247"/>
    </row>
    <row r="488" spans="1:14" ht="12" customHeight="1" x14ac:dyDescent="0.2">
      <c r="A488" s="38"/>
      <c r="B488" s="39"/>
      <c r="C488" s="385" t="s">
        <v>23</v>
      </c>
      <c r="D488" s="386"/>
      <c r="E488" s="386"/>
      <c r="F488" s="387"/>
      <c r="G488" s="40"/>
      <c r="H488" s="41"/>
      <c r="I488" s="42"/>
      <c r="J488" s="297"/>
      <c r="K488" s="297"/>
      <c r="L488" s="297"/>
      <c r="M488" s="297"/>
      <c r="N488" s="248"/>
    </row>
    <row r="489" spans="1:14" ht="11.25" customHeight="1" x14ac:dyDescent="0.2">
      <c r="A489" s="44" t="s">
        <v>953</v>
      </c>
      <c r="B489" s="39"/>
      <c r="C489" s="381" t="s">
        <v>14</v>
      </c>
      <c r="D489" s="382"/>
      <c r="E489" s="382"/>
      <c r="F489" s="383"/>
      <c r="G489" s="40"/>
      <c r="H489" s="41"/>
      <c r="I489" s="51"/>
      <c r="J489" s="299"/>
      <c r="K489" s="299"/>
      <c r="L489" s="299"/>
      <c r="M489" s="299"/>
      <c r="N489" s="249"/>
    </row>
    <row r="490" spans="1:14" ht="11.25" customHeight="1" x14ac:dyDescent="0.2">
      <c r="A490" s="38"/>
      <c r="B490" s="39"/>
      <c r="C490" s="385" t="s">
        <v>25</v>
      </c>
      <c r="D490" s="386"/>
      <c r="E490" s="386"/>
      <c r="F490" s="387"/>
      <c r="G490" s="40"/>
      <c r="H490" s="41"/>
      <c r="I490" s="125"/>
      <c r="J490" s="303"/>
      <c r="K490" s="303"/>
      <c r="L490" s="303"/>
      <c r="M490" s="303"/>
      <c r="N490" s="250"/>
    </row>
    <row r="491" spans="1:14" ht="29.25" customHeight="1" x14ac:dyDescent="0.25">
      <c r="A491" s="44" t="s">
        <v>954</v>
      </c>
      <c r="B491" s="46"/>
      <c r="C491" s="378" t="s">
        <v>635</v>
      </c>
      <c r="D491" s="379"/>
      <c r="E491" s="379"/>
      <c r="F491" s="380"/>
      <c r="G491" s="47" t="s">
        <v>27</v>
      </c>
      <c r="H491" s="50">
        <v>316.84800000000001</v>
      </c>
      <c r="I491" s="287"/>
      <c r="J491" s="43">
        <f>H491*I491</f>
        <v>0</v>
      </c>
      <c r="K491" s="43"/>
      <c r="L491" s="43"/>
      <c r="M491" s="43"/>
      <c r="N491" s="251">
        <f>SUM(J491:M491)</f>
        <v>0</v>
      </c>
    </row>
    <row r="492" spans="1:14" ht="11.25" customHeight="1" x14ac:dyDescent="0.2">
      <c r="A492" s="44" t="s">
        <v>955</v>
      </c>
      <c r="B492" s="39"/>
      <c r="C492" s="381" t="s">
        <v>15</v>
      </c>
      <c r="D492" s="382"/>
      <c r="E492" s="382"/>
      <c r="F492" s="383"/>
      <c r="G492" s="40"/>
      <c r="H492" s="41"/>
      <c r="I492" s="51"/>
      <c r="J492" s="299"/>
      <c r="K492" s="299"/>
      <c r="L492" s="299"/>
      <c r="M492" s="299"/>
      <c r="N492" s="249"/>
    </row>
    <row r="493" spans="1:14" ht="12" customHeight="1" x14ac:dyDescent="0.2">
      <c r="A493" s="38"/>
      <c r="B493" s="39"/>
      <c r="C493" s="385" t="s">
        <v>29</v>
      </c>
      <c r="D493" s="386"/>
      <c r="E493" s="386"/>
      <c r="F493" s="387"/>
      <c r="G493" s="40"/>
      <c r="H493" s="41"/>
      <c r="I493" s="125"/>
      <c r="J493" s="303"/>
      <c r="K493" s="303"/>
      <c r="L493" s="303"/>
      <c r="M493" s="303"/>
      <c r="N493" s="250"/>
    </row>
    <row r="494" spans="1:14" ht="11.25" customHeight="1" x14ac:dyDescent="0.25">
      <c r="A494" s="44" t="s">
        <v>956</v>
      </c>
      <c r="B494" s="49"/>
      <c r="C494" s="378" t="s">
        <v>778</v>
      </c>
      <c r="D494" s="379"/>
      <c r="E494" s="379"/>
      <c r="F494" s="380"/>
      <c r="G494" s="47" t="s">
        <v>31</v>
      </c>
      <c r="H494" s="58">
        <v>87.099374999999995</v>
      </c>
      <c r="I494" s="287"/>
      <c r="J494" s="298"/>
      <c r="K494" s="43">
        <f>H494*I494</f>
        <v>0</v>
      </c>
      <c r="L494" s="298"/>
      <c r="M494" s="298"/>
      <c r="N494" s="251">
        <f>SUM(J494:M494)</f>
        <v>0</v>
      </c>
    </row>
    <row r="495" spans="1:14" ht="11.25" customHeight="1" x14ac:dyDescent="0.25">
      <c r="A495" s="44" t="s">
        <v>957</v>
      </c>
      <c r="B495" s="49"/>
      <c r="C495" s="378" t="s">
        <v>780</v>
      </c>
      <c r="D495" s="379"/>
      <c r="E495" s="379"/>
      <c r="F495" s="380"/>
      <c r="G495" s="47" t="s">
        <v>31</v>
      </c>
      <c r="H495" s="58">
        <v>87.099374999999995</v>
      </c>
      <c r="I495" s="288"/>
      <c r="J495" s="300"/>
      <c r="K495" s="43">
        <f t="shared" ref="K495:K497" si="74">H495*I495</f>
        <v>0</v>
      </c>
      <c r="L495" s="298"/>
      <c r="M495" s="298"/>
      <c r="N495" s="251">
        <f t="shared" ref="N495:N497" si="75">SUM(J495:M495)</f>
        <v>0</v>
      </c>
    </row>
    <row r="496" spans="1:14" ht="11.25" customHeight="1" x14ac:dyDescent="0.25">
      <c r="A496" s="44" t="s">
        <v>958</v>
      </c>
      <c r="B496" s="49"/>
      <c r="C496" s="378" t="s">
        <v>308</v>
      </c>
      <c r="D496" s="379"/>
      <c r="E496" s="379"/>
      <c r="F496" s="380"/>
      <c r="G496" s="47" t="s">
        <v>31</v>
      </c>
      <c r="H496" s="58">
        <v>6.6512250000000002</v>
      </c>
      <c r="I496" s="287"/>
      <c r="J496" s="298"/>
      <c r="K496" s="43">
        <f t="shared" si="74"/>
        <v>0</v>
      </c>
      <c r="L496" s="298"/>
      <c r="M496" s="298"/>
      <c r="N496" s="251">
        <f t="shared" si="75"/>
        <v>0</v>
      </c>
    </row>
    <row r="497" spans="1:14" ht="11.25" customHeight="1" x14ac:dyDescent="0.25">
      <c r="A497" s="44" t="s">
        <v>959</v>
      </c>
      <c r="B497" s="49"/>
      <c r="C497" s="378" t="s">
        <v>32</v>
      </c>
      <c r="D497" s="379"/>
      <c r="E497" s="379"/>
      <c r="F497" s="380"/>
      <c r="G497" s="47" t="s">
        <v>31</v>
      </c>
      <c r="H497" s="58">
        <v>6.6512250000000002</v>
      </c>
      <c r="I497" s="287"/>
      <c r="J497" s="298"/>
      <c r="K497" s="43">
        <f t="shared" si="74"/>
        <v>0</v>
      </c>
      <c r="L497" s="298"/>
      <c r="M497" s="298"/>
      <c r="N497" s="251">
        <f t="shared" si="75"/>
        <v>0</v>
      </c>
    </row>
    <row r="498" spans="1:14" ht="11.25" customHeight="1" x14ac:dyDescent="0.2">
      <c r="A498" s="44" t="s">
        <v>960</v>
      </c>
      <c r="B498" s="39"/>
      <c r="C498" s="381" t="s">
        <v>16</v>
      </c>
      <c r="D498" s="382"/>
      <c r="E498" s="382"/>
      <c r="F498" s="383"/>
      <c r="G498" s="40"/>
      <c r="H498" s="41"/>
      <c r="I498" s="51"/>
      <c r="J498" s="299"/>
      <c r="K498" s="299"/>
      <c r="L498" s="299"/>
      <c r="M498" s="299"/>
      <c r="N498" s="249"/>
    </row>
    <row r="499" spans="1:14" x14ac:dyDescent="0.25">
      <c r="A499" s="44" t="s">
        <v>961</v>
      </c>
      <c r="B499" s="49"/>
      <c r="C499" s="378" t="s">
        <v>752</v>
      </c>
      <c r="D499" s="379"/>
      <c r="E499" s="379"/>
      <c r="F499" s="380"/>
      <c r="G499" s="47" t="s">
        <v>35</v>
      </c>
      <c r="H499" s="60">
        <v>2.46</v>
      </c>
      <c r="I499" s="288"/>
      <c r="J499" s="300"/>
      <c r="K499" s="300"/>
      <c r="L499" s="43">
        <f t="shared" ref="L499:L507" si="76">H499*I499</f>
        <v>0</v>
      </c>
      <c r="M499" s="298"/>
      <c r="N499" s="251">
        <f t="shared" ref="N499:N509" si="77">SUM(J499:M499)</f>
        <v>0</v>
      </c>
    </row>
    <row r="500" spans="1:14" ht="11.25" customHeight="1" x14ac:dyDescent="0.25">
      <c r="A500" s="44" t="s">
        <v>962</v>
      </c>
      <c r="B500" s="49"/>
      <c r="C500" s="378" t="s">
        <v>786</v>
      </c>
      <c r="D500" s="379"/>
      <c r="E500" s="379"/>
      <c r="F500" s="380"/>
      <c r="G500" s="47" t="s">
        <v>47</v>
      </c>
      <c r="H500" s="58">
        <v>1.5252E-2</v>
      </c>
      <c r="I500" s="287"/>
      <c r="J500" s="298"/>
      <c r="K500" s="298"/>
      <c r="L500" s="43">
        <f t="shared" si="76"/>
        <v>0</v>
      </c>
      <c r="M500" s="298"/>
      <c r="N500" s="251">
        <f t="shared" si="77"/>
        <v>0</v>
      </c>
    </row>
    <row r="501" spans="1:14" ht="11.25" customHeight="1" x14ac:dyDescent="0.25">
      <c r="A501" s="44" t="s">
        <v>963</v>
      </c>
      <c r="B501" s="49"/>
      <c r="C501" s="378" t="s">
        <v>788</v>
      </c>
      <c r="D501" s="379"/>
      <c r="E501" s="379"/>
      <c r="F501" s="380"/>
      <c r="G501" s="47" t="s">
        <v>789</v>
      </c>
      <c r="H501" s="48">
        <v>0.60270000000000001</v>
      </c>
      <c r="I501" s="287"/>
      <c r="J501" s="298"/>
      <c r="K501" s="298"/>
      <c r="L501" s="43">
        <f t="shared" si="76"/>
        <v>0</v>
      </c>
      <c r="M501" s="298"/>
      <c r="N501" s="251">
        <f t="shared" si="77"/>
        <v>0</v>
      </c>
    </row>
    <row r="502" spans="1:14" ht="21.95" customHeight="1" x14ac:dyDescent="0.25">
      <c r="A502" s="44" t="s">
        <v>964</v>
      </c>
      <c r="B502" s="49"/>
      <c r="C502" s="378" t="s">
        <v>791</v>
      </c>
      <c r="D502" s="379"/>
      <c r="E502" s="379"/>
      <c r="F502" s="380"/>
      <c r="G502" s="47" t="s">
        <v>47</v>
      </c>
      <c r="H502" s="58">
        <v>6.3959999999999998E-3</v>
      </c>
      <c r="I502" s="287"/>
      <c r="J502" s="298"/>
      <c r="K502" s="298"/>
      <c r="L502" s="43">
        <f t="shared" si="76"/>
        <v>0</v>
      </c>
      <c r="M502" s="298"/>
      <c r="N502" s="251">
        <f t="shared" si="77"/>
        <v>0</v>
      </c>
    </row>
    <row r="503" spans="1:14" ht="11.25" customHeight="1" x14ac:dyDescent="0.25">
      <c r="A503" s="44" t="s">
        <v>965</v>
      </c>
      <c r="B503" s="49"/>
      <c r="C503" s="378" t="s">
        <v>793</v>
      </c>
      <c r="D503" s="379"/>
      <c r="E503" s="379"/>
      <c r="F503" s="380"/>
      <c r="G503" s="47" t="s">
        <v>732</v>
      </c>
      <c r="H503" s="60">
        <v>44.28</v>
      </c>
      <c r="I503" s="288"/>
      <c r="J503" s="300"/>
      <c r="K503" s="300"/>
      <c r="L503" s="43">
        <f t="shared" si="76"/>
        <v>0</v>
      </c>
      <c r="M503" s="298"/>
      <c r="N503" s="251">
        <f t="shared" si="77"/>
        <v>0</v>
      </c>
    </row>
    <row r="504" spans="1:14" ht="12" customHeight="1" x14ac:dyDescent="0.25">
      <c r="A504" s="44" t="s">
        <v>966</v>
      </c>
      <c r="B504" s="49"/>
      <c r="C504" s="378" t="s">
        <v>795</v>
      </c>
      <c r="D504" s="379"/>
      <c r="E504" s="379"/>
      <c r="F504" s="380"/>
      <c r="G504" s="47" t="s">
        <v>796</v>
      </c>
      <c r="H504" s="59">
        <v>0.51168000000000002</v>
      </c>
      <c r="I504" s="288"/>
      <c r="J504" s="300"/>
      <c r="K504" s="300"/>
      <c r="L504" s="43">
        <f t="shared" si="76"/>
        <v>0</v>
      </c>
      <c r="M504" s="298"/>
      <c r="N504" s="251">
        <f t="shared" si="77"/>
        <v>0</v>
      </c>
    </row>
    <row r="505" spans="1:14" ht="11.25" customHeight="1" x14ac:dyDescent="0.25">
      <c r="A505" s="44" t="s">
        <v>967</v>
      </c>
      <c r="B505" s="49"/>
      <c r="C505" s="378" t="s">
        <v>798</v>
      </c>
      <c r="D505" s="379"/>
      <c r="E505" s="379"/>
      <c r="F505" s="380"/>
      <c r="G505" s="47" t="s">
        <v>35</v>
      </c>
      <c r="H505" s="50">
        <v>17.712</v>
      </c>
      <c r="I505" s="287"/>
      <c r="J505" s="298"/>
      <c r="K505" s="298"/>
      <c r="L505" s="43">
        <f t="shared" si="76"/>
        <v>0</v>
      </c>
      <c r="M505" s="298"/>
      <c r="N505" s="251">
        <f t="shared" si="77"/>
        <v>0</v>
      </c>
    </row>
    <row r="506" spans="1:14" ht="11.25" customHeight="1" x14ac:dyDescent="0.25">
      <c r="A506" s="44" t="s">
        <v>968</v>
      </c>
      <c r="B506" s="49"/>
      <c r="C506" s="378" t="s">
        <v>800</v>
      </c>
      <c r="D506" s="379"/>
      <c r="E506" s="379"/>
      <c r="F506" s="380"/>
      <c r="G506" s="47" t="s">
        <v>729</v>
      </c>
      <c r="H506" s="60">
        <v>2.46</v>
      </c>
      <c r="I506" s="287"/>
      <c r="J506" s="298"/>
      <c r="K506" s="298"/>
      <c r="L506" s="43">
        <f t="shared" si="76"/>
        <v>0</v>
      </c>
      <c r="M506" s="298"/>
      <c r="N506" s="251">
        <f t="shared" si="77"/>
        <v>0</v>
      </c>
    </row>
    <row r="507" spans="1:14" ht="12" customHeight="1" x14ac:dyDescent="0.25">
      <c r="A507" s="44" t="s">
        <v>969</v>
      </c>
      <c r="B507" s="49"/>
      <c r="C507" s="378" t="s">
        <v>802</v>
      </c>
      <c r="D507" s="379"/>
      <c r="E507" s="379"/>
      <c r="F507" s="380"/>
      <c r="G507" s="47" t="s">
        <v>35</v>
      </c>
      <c r="H507" s="50">
        <v>2.706</v>
      </c>
      <c r="I507" s="287"/>
      <c r="J507" s="298"/>
      <c r="K507" s="298"/>
      <c r="L507" s="43">
        <f t="shared" si="76"/>
        <v>0</v>
      </c>
      <c r="M507" s="298"/>
      <c r="N507" s="251">
        <f t="shared" si="77"/>
        <v>0</v>
      </c>
    </row>
    <row r="508" spans="1:14" ht="25.5" customHeight="1" x14ac:dyDescent="0.25">
      <c r="A508" s="54">
        <v>386</v>
      </c>
      <c r="B508" s="55"/>
      <c r="C508" s="397" t="s">
        <v>970</v>
      </c>
      <c r="D508" s="398"/>
      <c r="E508" s="398"/>
      <c r="F508" s="399"/>
      <c r="G508" s="56" t="s">
        <v>134</v>
      </c>
      <c r="H508" s="61">
        <v>2100</v>
      </c>
      <c r="I508" s="289"/>
      <c r="J508" s="296"/>
      <c r="K508" s="296"/>
      <c r="L508" s="296"/>
      <c r="M508" s="43">
        <f>H508*I508</f>
        <v>0</v>
      </c>
      <c r="N508" s="252">
        <f t="shared" si="77"/>
        <v>0</v>
      </c>
    </row>
    <row r="509" spans="1:14" ht="25.5" customHeight="1" x14ac:dyDescent="0.25">
      <c r="A509" s="54">
        <v>387</v>
      </c>
      <c r="B509" s="55"/>
      <c r="C509" s="397" t="s">
        <v>971</v>
      </c>
      <c r="D509" s="398"/>
      <c r="E509" s="398"/>
      <c r="F509" s="399"/>
      <c r="G509" s="56" t="s">
        <v>134</v>
      </c>
      <c r="H509" s="57">
        <v>360</v>
      </c>
      <c r="I509" s="291"/>
      <c r="J509" s="301"/>
      <c r="K509" s="301"/>
      <c r="L509" s="301"/>
      <c r="M509" s="43">
        <f>H509*I509</f>
        <v>0</v>
      </c>
      <c r="N509" s="252">
        <f t="shared" si="77"/>
        <v>0</v>
      </c>
    </row>
    <row r="510" spans="1:14" ht="12.75" customHeight="1" x14ac:dyDescent="0.25">
      <c r="A510" s="310" t="s">
        <v>805</v>
      </c>
      <c r="B510" s="277"/>
      <c r="C510" s="277"/>
      <c r="D510" s="277"/>
      <c r="E510" s="277"/>
      <c r="F510" s="277"/>
      <c r="G510" s="277"/>
      <c r="H510" s="277"/>
      <c r="I510" s="283"/>
      <c r="J510" s="283"/>
      <c r="K510" s="283"/>
      <c r="L510" s="283"/>
      <c r="M510" s="283"/>
      <c r="N510" s="313"/>
    </row>
    <row r="511" spans="1:14" x14ac:dyDescent="0.25">
      <c r="A511" s="32">
        <v>388</v>
      </c>
      <c r="B511" s="33"/>
      <c r="C511" s="388" t="s">
        <v>618</v>
      </c>
      <c r="D511" s="389"/>
      <c r="E511" s="389"/>
      <c r="F511" s="390"/>
      <c r="G511" s="34" t="s">
        <v>22</v>
      </c>
      <c r="H511" s="35">
        <v>23</v>
      </c>
      <c r="I511" s="36"/>
      <c r="J511" s="296"/>
      <c r="K511" s="296"/>
      <c r="L511" s="296"/>
      <c r="M511" s="296"/>
      <c r="N511" s="247"/>
    </row>
    <row r="512" spans="1:14" ht="11.25" customHeight="1" x14ac:dyDescent="0.2">
      <c r="A512" s="38"/>
      <c r="B512" s="39"/>
      <c r="C512" s="385" t="s">
        <v>23</v>
      </c>
      <c r="D512" s="386"/>
      <c r="E512" s="386"/>
      <c r="F512" s="387"/>
      <c r="G512" s="40"/>
      <c r="H512" s="41"/>
      <c r="I512" s="42"/>
      <c r="J512" s="297"/>
      <c r="K512" s="297"/>
      <c r="L512" s="297"/>
      <c r="M512" s="297"/>
      <c r="N512" s="248"/>
    </row>
    <row r="513" spans="1:14" ht="12" customHeight="1" x14ac:dyDescent="0.2">
      <c r="A513" s="44" t="s">
        <v>972</v>
      </c>
      <c r="B513" s="39"/>
      <c r="C513" s="381" t="s">
        <v>14</v>
      </c>
      <c r="D513" s="382"/>
      <c r="E513" s="382"/>
      <c r="F513" s="383"/>
      <c r="G513" s="40"/>
      <c r="H513" s="41"/>
      <c r="I513" s="45"/>
      <c r="J513" s="298"/>
      <c r="K513" s="298"/>
      <c r="L513" s="298"/>
      <c r="M513" s="298"/>
      <c r="N513" s="249"/>
    </row>
    <row r="514" spans="1:14" ht="11.25" customHeight="1" x14ac:dyDescent="0.2">
      <c r="A514" s="38"/>
      <c r="B514" s="39"/>
      <c r="C514" s="385" t="s">
        <v>25</v>
      </c>
      <c r="D514" s="386"/>
      <c r="E514" s="386"/>
      <c r="F514" s="387"/>
      <c r="G514" s="40"/>
      <c r="H514" s="41"/>
      <c r="I514" s="45"/>
      <c r="J514" s="298"/>
      <c r="K514" s="298"/>
      <c r="L514" s="298"/>
      <c r="M514" s="298"/>
      <c r="N514" s="250"/>
    </row>
    <row r="515" spans="1:14" ht="30" customHeight="1" x14ac:dyDescent="0.25">
      <c r="A515" s="44" t="s">
        <v>973</v>
      </c>
      <c r="B515" s="46"/>
      <c r="C515" s="384" t="s">
        <v>909</v>
      </c>
      <c r="D515" s="376"/>
      <c r="E515" s="376"/>
      <c r="F515" s="377"/>
      <c r="G515" s="47" t="s">
        <v>27</v>
      </c>
      <c r="H515" s="48">
        <v>30.500299999999999</v>
      </c>
      <c r="I515" s="287"/>
      <c r="J515" s="43">
        <f>H515*I515</f>
        <v>0</v>
      </c>
      <c r="K515" s="43"/>
      <c r="L515" s="43"/>
      <c r="M515" s="43"/>
      <c r="N515" s="251">
        <f>SUM(J515:M515)</f>
        <v>0</v>
      </c>
    </row>
    <row r="516" spans="1:14" ht="11.25" customHeight="1" x14ac:dyDescent="0.2">
      <c r="A516" s="44" t="s">
        <v>974</v>
      </c>
      <c r="B516" s="39"/>
      <c r="C516" s="381" t="s">
        <v>16</v>
      </c>
      <c r="D516" s="382"/>
      <c r="E516" s="382"/>
      <c r="F516" s="383"/>
      <c r="G516" s="40"/>
      <c r="H516" s="41"/>
      <c r="I516" s="51"/>
      <c r="J516" s="299"/>
      <c r="K516" s="299"/>
      <c r="L516" s="299"/>
      <c r="M516" s="299"/>
      <c r="N516" s="249"/>
    </row>
    <row r="517" spans="1:14" ht="12" customHeight="1" x14ac:dyDescent="0.25">
      <c r="A517" s="44" t="s">
        <v>975</v>
      </c>
      <c r="B517" s="49"/>
      <c r="C517" s="378" t="s">
        <v>320</v>
      </c>
      <c r="D517" s="379"/>
      <c r="E517" s="379"/>
      <c r="F517" s="380"/>
      <c r="G517" s="47" t="s">
        <v>47</v>
      </c>
      <c r="H517" s="59">
        <v>4.6000000000000001E-4</v>
      </c>
      <c r="I517" s="287"/>
      <c r="J517" s="298"/>
      <c r="K517" s="298"/>
      <c r="L517" s="43">
        <f t="shared" ref="L517" si="78">H517*I517</f>
        <v>0</v>
      </c>
      <c r="M517" s="298"/>
      <c r="N517" s="251">
        <f t="shared" ref="N517:N530" si="79">SUM(J517:M517)</f>
        <v>0</v>
      </c>
    </row>
    <row r="518" spans="1:14" ht="12.75" customHeight="1" x14ac:dyDescent="0.25">
      <c r="A518" s="54">
        <v>389</v>
      </c>
      <c r="B518" s="55"/>
      <c r="C518" s="366" t="s">
        <v>810</v>
      </c>
      <c r="D518" s="367"/>
      <c r="E518" s="367"/>
      <c r="F518" s="368"/>
      <c r="G518" s="56" t="s">
        <v>37</v>
      </c>
      <c r="H518" s="57">
        <v>1</v>
      </c>
      <c r="I518" s="289"/>
      <c r="J518" s="296"/>
      <c r="K518" s="296"/>
      <c r="L518" s="296"/>
      <c r="M518" s="43">
        <f>H518*I518</f>
        <v>0</v>
      </c>
      <c r="N518" s="252">
        <f t="shared" si="79"/>
        <v>0</v>
      </c>
    </row>
    <row r="519" spans="1:14" ht="12.75" customHeight="1" x14ac:dyDescent="0.25">
      <c r="A519" s="54">
        <v>390</v>
      </c>
      <c r="B519" s="55"/>
      <c r="C519" s="366" t="s">
        <v>811</v>
      </c>
      <c r="D519" s="367"/>
      <c r="E519" s="367"/>
      <c r="F519" s="368"/>
      <c r="G519" s="56" t="s">
        <v>37</v>
      </c>
      <c r="H519" s="57">
        <v>1</v>
      </c>
      <c r="I519" s="289"/>
      <c r="J519" s="296"/>
      <c r="K519" s="296"/>
      <c r="L519" s="296"/>
      <c r="M519" s="43">
        <f t="shared" ref="M519:M530" si="80">H519*I519</f>
        <v>0</v>
      </c>
      <c r="N519" s="252">
        <f t="shared" si="79"/>
        <v>0</v>
      </c>
    </row>
    <row r="520" spans="1:14" ht="12.75" customHeight="1" x14ac:dyDescent="0.25">
      <c r="A520" s="54">
        <v>391</v>
      </c>
      <c r="B520" s="55"/>
      <c r="C520" s="366" t="s">
        <v>812</v>
      </c>
      <c r="D520" s="367"/>
      <c r="E520" s="367"/>
      <c r="F520" s="368"/>
      <c r="G520" s="56" t="s">
        <v>37</v>
      </c>
      <c r="H520" s="57">
        <v>1</v>
      </c>
      <c r="I520" s="289"/>
      <c r="J520" s="296"/>
      <c r="K520" s="296"/>
      <c r="L520" s="296"/>
      <c r="M520" s="43">
        <f t="shared" si="80"/>
        <v>0</v>
      </c>
      <c r="N520" s="252">
        <f t="shared" si="79"/>
        <v>0</v>
      </c>
    </row>
    <row r="521" spans="1:14" ht="25.5" customHeight="1" x14ac:dyDescent="0.25">
      <c r="A521" s="54">
        <v>392</v>
      </c>
      <c r="B521" s="55"/>
      <c r="C521" s="397" t="s">
        <v>813</v>
      </c>
      <c r="D521" s="398"/>
      <c r="E521" s="398"/>
      <c r="F521" s="399"/>
      <c r="G521" s="56" t="s">
        <v>37</v>
      </c>
      <c r="H521" s="57">
        <v>4</v>
      </c>
      <c r="I521" s="289"/>
      <c r="J521" s="296"/>
      <c r="K521" s="296"/>
      <c r="L521" s="296"/>
      <c r="M521" s="43">
        <f t="shared" si="80"/>
        <v>0</v>
      </c>
      <c r="N521" s="252">
        <f t="shared" si="79"/>
        <v>0</v>
      </c>
    </row>
    <row r="522" spans="1:14" ht="25.5" customHeight="1" x14ac:dyDescent="0.25">
      <c r="A522" s="54">
        <v>393</v>
      </c>
      <c r="B522" s="55"/>
      <c r="C522" s="397" t="s">
        <v>680</v>
      </c>
      <c r="D522" s="398"/>
      <c r="E522" s="398"/>
      <c r="F522" s="399"/>
      <c r="G522" s="56" t="s">
        <v>37</v>
      </c>
      <c r="H522" s="57">
        <v>11</v>
      </c>
      <c r="I522" s="289"/>
      <c r="J522" s="296"/>
      <c r="K522" s="296"/>
      <c r="L522" s="296"/>
      <c r="M522" s="43">
        <f t="shared" si="80"/>
        <v>0</v>
      </c>
      <c r="N522" s="252">
        <f t="shared" si="79"/>
        <v>0</v>
      </c>
    </row>
    <row r="523" spans="1:14" ht="12.75" customHeight="1" x14ac:dyDescent="0.25">
      <c r="A523" s="69">
        <v>394</v>
      </c>
      <c r="B523" s="83"/>
      <c r="C523" s="394" t="s">
        <v>814</v>
      </c>
      <c r="D523" s="395"/>
      <c r="E523" s="395"/>
      <c r="F523" s="396"/>
      <c r="G523" s="71" t="s">
        <v>37</v>
      </c>
      <c r="H523" s="72">
        <v>7</v>
      </c>
      <c r="I523" s="294"/>
      <c r="J523" s="304"/>
      <c r="K523" s="304"/>
      <c r="L523" s="304"/>
      <c r="M523" s="43">
        <f t="shared" si="80"/>
        <v>0</v>
      </c>
      <c r="N523" s="252">
        <f t="shared" si="79"/>
        <v>0</v>
      </c>
    </row>
    <row r="524" spans="1:14" ht="12.75" customHeight="1" x14ac:dyDescent="0.25">
      <c r="A524" s="54">
        <v>395</v>
      </c>
      <c r="B524" s="55"/>
      <c r="C524" s="366" t="s">
        <v>815</v>
      </c>
      <c r="D524" s="367"/>
      <c r="E524" s="367"/>
      <c r="F524" s="368"/>
      <c r="G524" s="56" t="s">
        <v>37</v>
      </c>
      <c r="H524" s="57">
        <v>4</v>
      </c>
      <c r="I524" s="291"/>
      <c r="J524" s="301"/>
      <c r="K524" s="301"/>
      <c r="L524" s="301"/>
      <c r="M524" s="43">
        <f t="shared" si="80"/>
        <v>0</v>
      </c>
      <c r="N524" s="252">
        <f t="shared" si="79"/>
        <v>0</v>
      </c>
    </row>
    <row r="525" spans="1:14" ht="25.5" customHeight="1" x14ac:dyDescent="0.25">
      <c r="A525" s="54">
        <v>396</v>
      </c>
      <c r="B525" s="55"/>
      <c r="C525" s="366" t="s">
        <v>657</v>
      </c>
      <c r="D525" s="367"/>
      <c r="E525" s="367"/>
      <c r="F525" s="368"/>
      <c r="G525" s="56" t="s">
        <v>37</v>
      </c>
      <c r="H525" s="57">
        <v>90</v>
      </c>
      <c r="I525" s="291"/>
      <c r="J525" s="301"/>
      <c r="K525" s="301"/>
      <c r="L525" s="301"/>
      <c r="M525" s="43">
        <f t="shared" si="80"/>
        <v>0</v>
      </c>
      <c r="N525" s="252">
        <f t="shared" si="79"/>
        <v>0</v>
      </c>
    </row>
    <row r="526" spans="1:14" ht="12.75" customHeight="1" x14ac:dyDescent="0.25">
      <c r="A526" s="54">
        <v>397</v>
      </c>
      <c r="B526" s="55"/>
      <c r="C526" s="366" t="s">
        <v>816</v>
      </c>
      <c r="D526" s="367"/>
      <c r="E526" s="367"/>
      <c r="F526" s="368"/>
      <c r="G526" s="56" t="s">
        <v>37</v>
      </c>
      <c r="H526" s="57">
        <v>1</v>
      </c>
      <c r="I526" s="289"/>
      <c r="J526" s="296"/>
      <c r="K526" s="296"/>
      <c r="L526" s="296"/>
      <c r="M526" s="43">
        <f t="shared" si="80"/>
        <v>0</v>
      </c>
      <c r="N526" s="252">
        <f t="shared" si="79"/>
        <v>0</v>
      </c>
    </row>
    <row r="527" spans="1:14" ht="12.75" customHeight="1" x14ac:dyDescent="0.25">
      <c r="A527" s="54">
        <v>398</v>
      </c>
      <c r="B527" s="55"/>
      <c r="C527" s="366" t="s">
        <v>817</v>
      </c>
      <c r="D527" s="367"/>
      <c r="E527" s="367"/>
      <c r="F527" s="368"/>
      <c r="G527" s="56" t="s">
        <v>37</v>
      </c>
      <c r="H527" s="57">
        <v>1</v>
      </c>
      <c r="I527" s="289"/>
      <c r="J527" s="296"/>
      <c r="K527" s="296"/>
      <c r="L527" s="296"/>
      <c r="M527" s="43">
        <f t="shared" si="80"/>
        <v>0</v>
      </c>
      <c r="N527" s="252">
        <f t="shared" si="79"/>
        <v>0</v>
      </c>
    </row>
    <row r="528" spans="1:14" ht="12.75" customHeight="1" x14ac:dyDescent="0.25">
      <c r="A528" s="54">
        <v>399</v>
      </c>
      <c r="B528" s="55"/>
      <c r="C528" s="366" t="s">
        <v>818</v>
      </c>
      <c r="D528" s="367"/>
      <c r="E528" s="367"/>
      <c r="F528" s="368"/>
      <c r="G528" s="56" t="s">
        <v>37</v>
      </c>
      <c r="H528" s="57">
        <v>2</v>
      </c>
      <c r="I528" s="289"/>
      <c r="J528" s="296"/>
      <c r="K528" s="296"/>
      <c r="L528" s="296"/>
      <c r="M528" s="43">
        <f t="shared" si="80"/>
        <v>0</v>
      </c>
      <c r="N528" s="252">
        <f t="shared" si="79"/>
        <v>0</v>
      </c>
    </row>
    <row r="529" spans="1:14" ht="12.75" customHeight="1" x14ac:dyDescent="0.25">
      <c r="A529" s="54">
        <v>400</v>
      </c>
      <c r="B529" s="55"/>
      <c r="C529" s="366" t="s">
        <v>819</v>
      </c>
      <c r="D529" s="367"/>
      <c r="E529" s="367"/>
      <c r="F529" s="368"/>
      <c r="G529" s="56" t="s">
        <v>37</v>
      </c>
      <c r="H529" s="57">
        <v>15</v>
      </c>
      <c r="I529" s="289"/>
      <c r="J529" s="296"/>
      <c r="K529" s="296"/>
      <c r="L529" s="296"/>
      <c r="M529" s="43">
        <f t="shared" si="80"/>
        <v>0</v>
      </c>
      <c r="N529" s="252">
        <f t="shared" si="79"/>
        <v>0</v>
      </c>
    </row>
    <row r="530" spans="1:14" ht="12.75" customHeight="1" x14ac:dyDescent="0.25">
      <c r="A530" s="54">
        <v>401</v>
      </c>
      <c r="B530" s="55"/>
      <c r="C530" s="366" t="s">
        <v>820</v>
      </c>
      <c r="D530" s="367"/>
      <c r="E530" s="367"/>
      <c r="F530" s="368"/>
      <c r="G530" s="56" t="s">
        <v>37</v>
      </c>
      <c r="H530" s="57">
        <v>1</v>
      </c>
      <c r="I530" s="289"/>
      <c r="J530" s="296"/>
      <c r="K530" s="296"/>
      <c r="L530" s="296"/>
      <c r="M530" s="43">
        <f t="shared" si="80"/>
        <v>0</v>
      </c>
      <c r="N530" s="252">
        <f t="shared" si="79"/>
        <v>0</v>
      </c>
    </row>
    <row r="531" spans="1:14" ht="14.25" customHeight="1" x14ac:dyDescent="0.25">
      <c r="A531" s="32">
        <v>402</v>
      </c>
      <c r="B531" s="33"/>
      <c r="C531" s="388" t="s">
        <v>682</v>
      </c>
      <c r="D531" s="389"/>
      <c r="E531" s="389"/>
      <c r="F531" s="390"/>
      <c r="G531" s="34" t="s">
        <v>22</v>
      </c>
      <c r="H531" s="35">
        <v>1</v>
      </c>
      <c r="I531" s="36"/>
      <c r="J531" s="296"/>
      <c r="K531" s="296"/>
      <c r="L531" s="296"/>
      <c r="M531" s="296"/>
      <c r="N531" s="247"/>
    </row>
    <row r="532" spans="1:14" ht="12" customHeight="1" x14ac:dyDescent="0.2">
      <c r="A532" s="38"/>
      <c r="B532" s="39"/>
      <c r="C532" s="385" t="s">
        <v>23</v>
      </c>
      <c r="D532" s="386"/>
      <c r="E532" s="386"/>
      <c r="F532" s="387"/>
      <c r="G532" s="40"/>
      <c r="H532" s="41"/>
      <c r="I532" s="42"/>
      <c r="J532" s="297"/>
      <c r="K532" s="297"/>
      <c r="L532" s="297"/>
      <c r="M532" s="297"/>
      <c r="N532" s="248"/>
    </row>
    <row r="533" spans="1:14" ht="11.25" customHeight="1" x14ac:dyDescent="0.2">
      <c r="A533" s="44" t="s">
        <v>976</v>
      </c>
      <c r="B533" s="39"/>
      <c r="C533" s="381" t="s">
        <v>14</v>
      </c>
      <c r="D533" s="382"/>
      <c r="E533" s="382"/>
      <c r="F533" s="383"/>
      <c r="G533" s="40"/>
      <c r="H533" s="41"/>
      <c r="I533" s="45"/>
      <c r="J533" s="298"/>
      <c r="K533" s="298"/>
      <c r="L533" s="298"/>
      <c r="M533" s="298"/>
      <c r="N533" s="249"/>
    </row>
    <row r="534" spans="1:14" ht="12" customHeight="1" x14ac:dyDescent="0.2">
      <c r="A534" s="38"/>
      <c r="B534" s="39"/>
      <c r="C534" s="385" t="s">
        <v>25</v>
      </c>
      <c r="D534" s="386"/>
      <c r="E534" s="386"/>
      <c r="F534" s="387"/>
      <c r="G534" s="40"/>
      <c r="H534" s="41"/>
      <c r="I534" s="45"/>
      <c r="J534" s="298"/>
      <c r="K534" s="298"/>
      <c r="L534" s="298"/>
      <c r="M534" s="298"/>
      <c r="N534" s="250"/>
    </row>
    <row r="535" spans="1:14" ht="27.75" customHeight="1" x14ac:dyDescent="0.25">
      <c r="A535" s="44" t="s">
        <v>977</v>
      </c>
      <c r="B535" s="46"/>
      <c r="C535" s="378" t="s">
        <v>59</v>
      </c>
      <c r="D535" s="379"/>
      <c r="E535" s="379"/>
      <c r="F535" s="380"/>
      <c r="G535" s="47" t="s">
        <v>27</v>
      </c>
      <c r="H535" s="48">
        <v>0.64380000000000004</v>
      </c>
      <c r="I535" s="287"/>
      <c r="J535" s="43">
        <f>H535*I535</f>
        <v>0</v>
      </c>
      <c r="K535" s="43"/>
      <c r="L535" s="43"/>
      <c r="M535" s="43"/>
      <c r="N535" s="251">
        <f>SUM(J535:M535)</f>
        <v>0</v>
      </c>
    </row>
    <row r="536" spans="1:14" ht="11.25" customHeight="1" x14ac:dyDescent="0.2">
      <c r="A536" s="44" t="s">
        <v>978</v>
      </c>
      <c r="B536" s="39"/>
      <c r="C536" s="381" t="s">
        <v>16</v>
      </c>
      <c r="D536" s="382"/>
      <c r="E536" s="382"/>
      <c r="F536" s="383"/>
      <c r="G536" s="40"/>
      <c r="H536" s="41"/>
      <c r="I536" s="51"/>
      <c r="J536" s="299"/>
      <c r="K536" s="299"/>
      <c r="L536" s="299"/>
      <c r="M536" s="299"/>
      <c r="N536" s="249"/>
    </row>
    <row r="537" spans="1:14" ht="12" customHeight="1" x14ac:dyDescent="0.25">
      <c r="A537" s="44" t="s">
        <v>979</v>
      </c>
      <c r="B537" s="49"/>
      <c r="C537" s="378" t="s">
        <v>687</v>
      </c>
      <c r="D537" s="379"/>
      <c r="E537" s="379"/>
      <c r="F537" s="380"/>
      <c r="G537" s="47" t="s">
        <v>35</v>
      </c>
      <c r="H537" s="50">
        <v>3.5000000000000003E-2</v>
      </c>
      <c r="I537" s="288"/>
      <c r="J537" s="298"/>
      <c r="K537" s="298"/>
      <c r="L537" s="43">
        <f t="shared" ref="L537" si="81">H537*I537</f>
        <v>0</v>
      </c>
      <c r="M537" s="298"/>
      <c r="N537" s="251">
        <f t="shared" ref="N537:N540" si="82">SUM(J537:M537)</f>
        <v>0</v>
      </c>
    </row>
    <row r="538" spans="1:14" ht="12.75" customHeight="1" x14ac:dyDescent="0.25">
      <c r="A538" s="54">
        <v>403</v>
      </c>
      <c r="B538" s="55"/>
      <c r="C538" s="366" t="s">
        <v>704</v>
      </c>
      <c r="D538" s="367"/>
      <c r="E538" s="367"/>
      <c r="F538" s="368"/>
      <c r="G538" s="56" t="s">
        <v>37</v>
      </c>
      <c r="H538" s="57">
        <v>1</v>
      </c>
      <c r="I538" s="289"/>
      <c r="J538" s="296"/>
      <c r="K538" s="296"/>
      <c r="L538" s="296"/>
      <c r="M538" s="43">
        <f>H538*I538</f>
        <v>0</v>
      </c>
      <c r="N538" s="252">
        <f t="shared" si="82"/>
        <v>0</v>
      </c>
    </row>
    <row r="539" spans="1:14" ht="12.75" customHeight="1" x14ac:dyDescent="0.25">
      <c r="A539" s="54">
        <v>404</v>
      </c>
      <c r="B539" s="55"/>
      <c r="C539" s="366" t="s">
        <v>689</v>
      </c>
      <c r="D539" s="367"/>
      <c r="E539" s="367"/>
      <c r="F539" s="368"/>
      <c r="G539" s="56" t="s">
        <v>37</v>
      </c>
      <c r="H539" s="57">
        <v>1</v>
      </c>
      <c r="I539" s="289"/>
      <c r="J539" s="296"/>
      <c r="K539" s="296"/>
      <c r="L539" s="296"/>
      <c r="M539" s="43">
        <f t="shared" ref="M539:M540" si="83">H539*I539</f>
        <v>0</v>
      </c>
      <c r="N539" s="252">
        <f t="shared" si="82"/>
        <v>0</v>
      </c>
    </row>
    <row r="540" spans="1:14" ht="12.75" customHeight="1" x14ac:dyDescent="0.25">
      <c r="A540" s="54">
        <v>405</v>
      </c>
      <c r="B540" s="55"/>
      <c r="C540" s="366" t="s">
        <v>690</v>
      </c>
      <c r="D540" s="367"/>
      <c r="E540" s="367"/>
      <c r="F540" s="368"/>
      <c r="G540" s="56" t="s">
        <v>37</v>
      </c>
      <c r="H540" s="57">
        <v>1</v>
      </c>
      <c r="I540" s="289"/>
      <c r="J540" s="296"/>
      <c r="K540" s="296"/>
      <c r="L540" s="296"/>
      <c r="M540" s="43">
        <f t="shared" si="83"/>
        <v>0</v>
      </c>
      <c r="N540" s="252">
        <f t="shared" si="82"/>
        <v>0</v>
      </c>
    </row>
    <row r="541" spans="1:14" ht="12.75" customHeight="1" x14ac:dyDescent="0.25">
      <c r="A541" s="310" t="s">
        <v>771</v>
      </c>
      <c r="B541" s="277"/>
      <c r="C541" s="277"/>
      <c r="D541" s="277"/>
      <c r="E541" s="277"/>
      <c r="F541" s="277"/>
      <c r="G541" s="277"/>
      <c r="H541" s="277"/>
      <c r="I541" s="283"/>
      <c r="J541" s="283"/>
      <c r="K541" s="283"/>
      <c r="L541" s="283"/>
      <c r="M541" s="283"/>
      <c r="N541" s="313"/>
    </row>
    <row r="542" spans="1:14" ht="29.1" customHeight="1" x14ac:dyDescent="0.25">
      <c r="A542" s="32">
        <v>406</v>
      </c>
      <c r="B542" s="33"/>
      <c r="C542" s="388" t="s">
        <v>826</v>
      </c>
      <c r="D542" s="389"/>
      <c r="E542" s="389"/>
      <c r="F542" s="390"/>
      <c r="G542" s="34" t="s">
        <v>773</v>
      </c>
      <c r="H542" s="126" t="s">
        <v>980</v>
      </c>
      <c r="I542" s="36"/>
      <c r="J542" s="296"/>
      <c r="K542" s="296"/>
      <c r="L542" s="296"/>
      <c r="M542" s="296"/>
      <c r="N542" s="247"/>
    </row>
    <row r="543" spans="1:14" ht="12" customHeight="1" x14ac:dyDescent="0.2">
      <c r="A543" s="38"/>
      <c r="B543" s="39"/>
      <c r="C543" s="385" t="s">
        <v>23</v>
      </c>
      <c r="D543" s="386"/>
      <c r="E543" s="386"/>
      <c r="F543" s="387"/>
      <c r="G543" s="40"/>
      <c r="H543" s="41"/>
      <c r="I543" s="42"/>
      <c r="J543" s="297"/>
      <c r="K543" s="297"/>
      <c r="L543" s="297"/>
      <c r="M543" s="297"/>
      <c r="N543" s="248"/>
    </row>
    <row r="544" spans="1:14" ht="11.25" customHeight="1" x14ac:dyDescent="0.2">
      <c r="A544" s="44" t="s">
        <v>981</v>
      </c>
      <c r="B544" s="39"/>
      <c r="C544" s="381" t="s">
        <v>14</v>
      </c>
      <c r="D544" s="382"/>
      <c r="E544" s="382"/>
      <c r="F544" s="383"/>
      <c r="G544" s="40"/>
      <c r="H544" s="41"/>
      <c r="I544" s="45"/>
      <c r="J544" s="298"/>
      <c r="K544" s="298"/>
      <c r="L544" s="298"/>
      <c r="M544" s="298"/>
      <c r="N544" s="249"/>
    </row>
    <row r="545" spans="1:14" ht="12" customHeight="1" x14ac:dyDescent="0.2">
      <c r="A545" s="38"/>
      <c r="B545" s="39"/>
      <c r="C545" s="385" t="s">
        <v>25</v>
      </c>
      <c r="D545" s="386"/>
      <c r="E545" s="386"/>
      <c r="F545" s="387"/>
      <c r="G545" s="40"/>
      <c r="H545" s="41"/>
      <c r="I545" s="45"/>
      <c r="J545" s="298"/>
      <c r="K545" s="298"/>
      <c r="L545" s="298"/>
      <c r="M545" s="298"/>
      <c r="N545" s="250"/>
    </row>
    <row r="546" spans="1:14" ht="28.5" customHeight="1" x14ac:dyDescent="0.25">
      <c r="A546" s="44" t="s">
        <v>982</v>
      </c>
      <c r="B546" s="46"/>
      <c r="C546" s="384" t="s">
        <v>1050</v>
      </c>
      <c r="D546" s="376"/>
      <c r="E546" s="376"/>
      <c r="F546" s="377"/>
      <c r="G546" s="47" t="s">
        <v>27</v>
      </c>
      <c r="H546" s="60">
        <v>695.25</v>
      </c>
      <c r="I546" s="287"/>
      <c r="J546" s="43">
        <f>H546*I546</f>
        <v>0</v>
      </c>
      <c r="K546" s="43"/>
      <c r="L546" s="43"/>
      <c r="M546" s="43"/>
      <c r="N546" s="251">
        <f>SUM(J546:M546)</f>
        <v>0</v>
      </c>
    </row>
    <row r="547" spans="1:14" ht="11.25" customHeight="1" x14ac:dyDescent="0.2">
      <c r="A547" s="44" t="s">
        <v>983</v>
      </c>
      <c r="B547" s="39"/>
      <c r="C547" s="381" t="s">
        <v>15</v>
      </c>
      <c r="D547" s="382"/>
      <c r="E547" s="382"/>
      <c r="F547" s="383"/>
      <c r="G547" s="40"/>
      <c r="H547" s="41"/>
      <c r="I547" s="51"/>
      <c r="J547" s="299"/>
      <c r="K547" s="299"/>
      <c r="L547" s="299"/>
      <c r="M547" s="299"/>
      <c r="N547" s="249"/>
    </row>
    <row r="548" spans="1:14" ht="12" customHeight="1" x14ac:dyDescent="0.2">
      <c r="A548" s="38"/>
      <c r="B548" s="39"/>
      <c r="C548" s="385" t="s">
        <v>29</v>
      </c>
      <c r="D548" s="386"/>
      <c r="E548" s="386"/>
      <c r="F548" s="387"/>
      <c r="G548" s="40"/>
      <c r="H548" s="41"/>
      <c r="I548" s="125"/>
      <c r="J548" s="303"/>
      <c r="K548" s="303"/>
      <c r="L548" s="303"/>
      <c r="M548" s="303"/>
      <c r="N548" s="250"/>
    </row>
    <row r="549" spans="1:14" ht="11.25" customHeight="1" x14ac:dyDescent="0.25">
      <c r="A549" s="44" t="s">
        <v>984</v>
      </c>
      <c r="B549" s="49"/>
      <c r="C549" s="378" t="s">
        <v>778</v>
      </c>
      <c r="D549" s="379"/>
      <c r="E549" s="379"/>
      <c r="F549" s="380"/>
      <c r="G549" s="47" t="s">
        <v>31</v>
      </c>
      <c r="H549" s="50">
        <v>1.5449999999999999</v>
      </c>
      <c r="I549" s="287"/>
      <c r="J549" s="298"/>
      <c r="K549" s="43">
        <f>H549*I549</f>
        <v>0</v>
      </c>
      <c r="L549" s="298"/>
      <c r="M549" s="298"/>
      <c r="N549" s="251">
        <f>SUM(J549:M549)</f>
        <v>0</v>
      </c>
    </row>
    <row r="550" spans="1:14" ht="11.25" customHeight="1" x14ac:dyDescent="0.25">
      <c r="A550" s="44" t="s">
        <v>985</v>
      </c>
      <c r="B550" s="49"/>
      <c r="C550" s="378" t="s">
        <v>308</v>
      </c>
      <c r="D550" s="379"/>
      <c r="E550" s="379"/>
      <c r="F550" s="380"/>
      <c r="G550" s="47" t="s">
        <v>31</v>
      </c>
      <c r="H550" s="59">
        <v>1.1587499999999999</v>
      </c>
      <c r="I550" s="287"/>
      <c r="J550" s="298"/>
      <c r="K550" s="43">
        <f t="shared" ref="K550:K551" si="84">H550*I550</f>
        <v>0</v>
      </c>
      <c r="L550" s="298"/>
      <c r="M550" s="298"/>
      <c r="N550" s="251">
        <f t="shared" ref="N550:N551" si="85">SUM(J550:M550)</f>
        <v>0</v>
      </c>
    </row>
    <row r="551" spans="1:14" ht="12" customHeight="1" x14ac:dyDescent="0.25">
      <c r="A551" s="44" t="s">
        <v>986</v>
      </c>
      <c r="B551" s="49"/>
      <c r="C551" s="378" t="s">
        <v>32</v>
      </c>
      <c r="D551" s="379"/>
      <c r="E551" s="379"/>
      <c r="F551" s="380"/>
      <c r="G551" s="47" t="s">
        <v>31</v>
      </c>
      <c r="H551" s="59">
        <v>1.1587499999999999</v>
      </c>
      <c r="I551" s="287"/>
      <c r="J551" s="298"/>
      <c r="K551" s="43">
        <f t="shared" si="84"/>
        <v>0</v>
      </c>
      <c r="L551" s="298"/>
      <c r="M551" s="298"/>
      <c r="N551" s="251">
        <f t="shared" si="85"/>
        <v>0</v>
      </c>
    </row>
    <row r="552" spans="1:14" ht="12" customHeight="1" x14ac:dyDescent="0.2">
      <c r="A552" s="44" t="s">
        <v>987</v>
      </c>
      <c r="B552" s="39"/>
      <c r="C552" s="381" t="s">
        <v>16</v>
      </c>
      <c r="D552" s="382"/>
      <c r="E552" s="382"/>
      <c r="F552" s="383"/>
      <c r="G552" s="40"/>
      <c r="H552" s="41"/>
      <c r="I552" s="51"/>
      <c r="J552" s="299"/>
      <c r="K552" s="299"/>
      <c r="L552" s="299"/>
      <c r="M552" s="299"/>
      <c r="N552" s="249"/>
    </row>
    <row r="553" spans="1:14" ht="37.5" customHeight="1" x14ac:dyDescent="0.25">
      <c r="A553" s="44" t="s">
        <v>988</v>
      </c>
      <c r="B553" s="49"/>
      <c r="C553" s="378" t="s">
        <v>835</v>
      </c>
      <c r="D553" s="379"/>
      <c r="E553" s="379"/>
      <c r="F553" s="380"/>
      <c r="G553" s="47" t="s">
        <v>35</v>
      </c>
      <c r="H553" s="53">
        <v>0.3</v>
      </c>
      <c r="I553" s="288"/>
      <c r="J553" s="300"/>
      <c r="K553" s="300"/>
      <c r="L553" s="43">
        <f t="shared" ref="L553:L563" si="86">H553*I553</f>
        <v>0</v>
      </c>
      <c r="M553" s="298"/>
      <c r="N553" s="251">
        <f t="shared" ref="N553:N564" si="87">SUM(J553:M553)</f>
        <v>0</v>
      </c>
    </row>
    <row r="554" spans="1:14" ht="24.75" customHeight="1" x14ac:dyDescent="0.25">
      <c r="A554" s="44" t="s">
        <v>989</v>
      </c>
      <c r="B554" s="49"/>
      <c r="C554" s="384" t="s">
        <v>1049</v>
      </c>
      <c r="D554" s="376"/>
      <c r="E554" s="376"/>
      <c r="F554" s="377"/>
      <c r="G554" s="40" t="s">
        <v>44</v>
      </c>
      <c r="H554" s="60">
        <v>0.45</v>
      </c>
      <c r="I554" s="287"/>
      <c r="J554" s="298"/>
      <c r="K554" s="298"/>
      <c r="L554" s="43">
        <f t="shared" si="86"/>
        <v>0</v>
      </c>
      <c r="M554" s="298"/>
      <c r="N554" s="251">
        <f t="shared" si="87"/>
        <v>0</v>
      </c>
    </row>
    <row r="555" spans="1:14" ht="11.85" customHeight="1" x14ac:dyDescent="0.25">
      <c r="A555" s="44" t="s">
        <v>990</v>
      </c>
      <c r="B555" s="49"/>
      <c r="C555" s="378" t="s">
        <v>320</v>
      </c>
      <c r="D555" s="379"/>
      <c r="E555" s="379"/>
      <c r="F555" s="380"/>
      <c r="G555" s="47" t="s">
        <v>47</v>
      </c>
      <c r="H555" s="59">
        <v>7.6499999999999997E-3</v>
      </c>
      <c r="I555" s="287"/>
      <c r="J555" s="298"/>
      <c r="K555" s="298"/>
      <c r="L555" s="43">
        <f t="shared" si="86"/>
        <v>0</v>
      </c>
      <c r="M555" s="298"/>
      <c r="N555" s="251">
        <f t="shared" si="87"/>
        <v>0</v>
      </c>
    </row>
    <row r="556" spans="1:14" ht="11.25" customHeight="1" x14ac:dyDescent="0.25">
      <c r="A556" s="44" t="s">
        <v>991</v>
      </c>
      <c r="B556" s="49"/>
      <c r="C556" s="378" t="s">
        <v>839</v>
      </c>
      <c r="D556" s="379"/>
      <c r="E556" s="379"/>
      <c r="F556" s="380"/>
      <c r="G556" s="47" t="s">
        <v>35</v>
      </c>
      <c r="H556" s="60">
        <v>0.15</v>
      </c>
      <c r="I556" s="287"/>
      <c r="J556" s="298"/>
      <c r="K556" s="298"/>
      <c r="L556" s="43">
        <f t="shared" si="86"/>
        <v>0</v>
      </c>
      <c r="M556" s="298"/>
      <c r="N556" s="251">
        <f t="shared" si="87"/>
        <v>0</v>
      </c>
    </row>
    <row r="557" spans="1:14" ht="12" customHeight="1" x14ac:dyDescent="0.25">
      <c r="A557" s="44" t="s">
        <v>992</v>
      </c>
      <c r="B557" s="49"/>
      <c r="C557" s="378" t="s">
        <v>841</v>
      </c>
      <c r="D557" s="379"/>
      <c r="E557" s="379"/>
      <c r="F557" s="380"/>
      <c r="G557" s="47" t="s">
        <v>842</v>
      </c>
      <c r="H557" s="82">
        <v>3</v>
      </c>
      <c r="I557" s="288"/>
      <c r="J557" s="300"/>
      <c r="K557" s="300"/>
      <c r="L557" s="43">
        <f t="shared" si="86"/>
        <v>0</v>
      </c>
      <c r="M557" s="298"/>
      <c r="N557" s="251">
        <f t="shared" si="87"/>
        <v>0</v>
      </c>
    </row>
    <row r="558" spans="1:14" ht="11.25" customHeight="1" x14ac:dyDescent="0.25">
      <c r="A558" s="44" t="s">
        <v>993</v>
      </c>
      <c r="B558" s="49"/>
      <c r="C558" s="378" t="s">
        <v>844</v>
      </c>
      <c r="D558" s="379"/>
      <c r="E558" s="379"/>
      <c r="F558" s="380"/>
      <c r="G558" s="47" t="s">
        <v>35</v>
      </c>
      <c r="H558" s="53">
        <v>0.3</v>
      </c>
      <c r="I558" s="288"/>
      <c r="J558" s="300"/>
      <c r="K558" s="300"/>
      <c r="L558" s="43">
        <f t="shared" si="86"/>
        <v>0</v>
      </c>
      <c r="M558" s="298"/>
      <c r="N558" s="251">
        <f t="shared" si="87"/>
        <v>0</v>
      </c>
    </row>
    <row r="559" spans="1:14" ht="27.75" customHeight="1" x14ac:dyDescent="0.25">
      <c r="A559" s="44" t="s">
        <v>994</v>
      </c>
      <c r="B559" s="49"/>
      <c r="C559" s="378" t="s">
        <v>846</v>
      </c>
      <c r="D559" s="379"/>
      <c r="E559" s="379"/>
      <c r="F559" s="380"/>
      <c r="G559" s="47" t="s">
        <v>842</v>
      </c>
      <c r="H559" s="82">
        <v>24</v>
      </c>
      <c r="I559" s="288"/>
      <c r="J559" s="300"/>
      <c r="K559" s="300"/>
      <c r="L559" s="43">
        <f t="shared" si="86"/>
        <v>0</v>
      </c>
      <c r="M559" s="298"/>
      <c r="N559" s="251">
        <f t="shared" si="87"/>
        <v>0</v>
      </c>
    </row>
    <row r="560" spans="1:14" ht="11.25" customHeight="1" x14ac:dyDescent="0.25">
      <c r="A560" s="44" t="s">
        <v>995</v>
      </c>
      <c r="B560" s="49"/>
      <c r="C560" s="378" t="s">
        <v>793</v>
      </c>
      <c r="D560" s="379"/>
      <c r="E560" s="379"/>
      <c r="F560" s="380"/>
      <c r="G560" s="47" t="s">
        <v>732</v>
      </c>
      <c r="H560" s="82">
        <v>15</v>
      </c>
      <c r="I560" s="288"/>
      <c r="J560" s="300"/>
      <c r="K560" s="300"/>
      <c r="L560" s="43">
        <f t="shared" si="86"/>
        <v>0</v>
      </c>
      <c r="M560" s="298"/>
      <c r="N560" s="251">
        <f t="shared" si="87"/>
        <v>0</v>
      </c>
    </row>
    <row r="561" spans="1:14" ht="12" customHeight="1" x14ac:dyDescent="0.25">
      <c r="A561" s="44" t="s">
        <v>996</v>
      </c>
      <c r="B561" s="49"/>
      <c r="C561" s="378" t="s">
        <v>334</v>
      </c>
      <c r="D561" s="379"/>
      <c r="E561" s="379"/>
      <c r="F561" s="380"/>
      <c r="G561" s="47" t="s">
        <v>35</v>
      </c>
      <c r="H561" s="60">
        <v>2.25</v>
      </c>
      <c r="I561" s="288"/>
      <c r="J561" s="300"/>
      <c r="K561" s="300"/>
      <c r="L561" s="43">
        <f t="shared" si="86"/>
        <v>0</v>
      </c>
      <c r="M561" s="298"/>
      <c r="N561" s="251">
        <f t="shared" si="87"/>
        <v>0</v>
      </c>
    </row>
    <row r="562" spans="1:14" ht="11.25" customHeight="1" x14ac:dyDescent="0.25">
      <c r="A562" s="44" t="s">
        <v>997</v>
      </c>
      <c r="B562" s="49"/>
      <c r="C562" s="378" t="s">
        <v>800</v>
      </c>
      <c r="D562" s="379"/>
      <c r="E562" s="379"/>
      <c r="F562" s="380"/>
      <c r="G562" s="47" t="s">
        <v>729</v>
      </c>
      <c r="H562" s="53">
        <v>3.3</v>
      </c>
      <c r="I562" s="287"/>
      <c r="J562" s="298"/>
      <c r="K562" s="298"/>
      <c r="L562" s="43">
        <f t="shared" si="86"/>
        <v>0</v>
      </c>
      <c r="M562" s="298"/>
      <c r="N562" s="251">
        <f t="shared" si="87"/>
        <v>0</v>
      </c>
    </row>
    <row r="563" spans="1:14" ht="11.25" customHeight="1" x14ac:dyDescent="0.25">
      <c r="A563" s="44" t="s">
        <v>998</v>
      </c>
      <c r="B563" s="49"/>
      <c r="C563" s="378" t="s">
        <v>34</v>
      </c>
      <c r="D563" s="379"/>
      <c r="E563" s="379"/>
      <c r="F563" s="380"/>
      <c r="G563" s="47" t="s">
        <v>35</v>
      </c>
      <c r="H563" s="53">
        <v>1.5</v>
      </c>
      <c r="I563" s="288"/>
      <c r="J563" s="300"/>
      <c r="K563" s="300"/>
      <c r="L563" s="43">
        <f t="shared" si="86"/>
        <v>0</v>
      </c>
      <c r="M563" s="298"/>
      <c r="N563" s="251">
        <f t="shared" si="87"/>
        <v>0</v>
      </c>
    </row>
    <row r="564" spans="1:14" ht="12.75" customHeight="1" x14ac:dyDescent="0.25">
      <c r="A564" s="54">
        <v>407</v>
      </c>
      <c r="B564" s="55"/>
      <c r="C564" s="366" t="s">
        <v>851</v>
      </c>
      <c r="D564" s="367"/>
      <c r="E564" s="367"/>
      <c r="F564" s="368"/>
      <c r="G564" s="56" t="s">
        <v>134</v>
      </c>
      <c r="H564" s="61">
        <v>1500</v>
      </c>
      <c r="I564" s="289"/>
      <c r="J564" s="296"/>
      <c r="K564" s="296"/>
      <c r="L564" s="296"/>
      <c r="M564" s="43">
        <f>H564*I564</f>
        <v>0</v>
      </c>
      <c r="N564" s="252">
        <f t="shared" si="87"/>
        <v>0</v>
      </c>
    </row>
    <row r="565" spans="1:14" ht="12.75" customHeight="1" x14ac:dyDescent="0.25">
      <c r="A565" s="310" t="s">
        <v>716</v>
      </c>
      <c r="B565" s="277"/>
      <c r="C565" s="277"/>
      <c r="D565" s="277"/>
      <c r="E565" s="277"/>
      <c r="F565" s="277"/>
      <c r="G565" s="277"/>
      <c r="H565" s="277"/>
      <c r="I565" s="283"/>
      <c r="J565" s="283"/>
      <c r="K565" s="283"/>
      <c r="L565" s="283"/>
      <c r="M565" s="283"/>
      <c r="N565" s="313"/>
    </row>
    <row r="566" spans="1:14" ht="29.1" customHeight="1" x14ac:dyDescent="0.25">
      <c r="A566" s="32">
        <v>408</v>
      </c>
      <c r="B566" s="33"/>
      <c r="C566" s="388" t="s">
        <v>717</v>
      </c>
      <c r="D566" s="389"/>
      <c r="E566" s="389"/>
      <c r="F566" s="390"/>
      <c r="G566" s="34" t="s">
        <v>134</v>
      </c>
      <c r="H566" s="35">
        <v>30</v>
      </c>
      <c r="I566" s="36"/>
      <c r="J566" s="296"/>
      <c r="K566" s="296"/>
      <c r="L566" s="296"/>
      <c r="M566" s="296"/>
      <c r="N566" s="247"/>
    </row>
    <row r="567" spans="1:14" ht="11.25" customHeight="1" x14ac:dyDescent="0.2">
      <c r="A567" s="38"/>
      <c r="B567" s="39"/>
      <c r="C567" s="385" t="s">
        <v>23</v>
      </c>
      <c r="D567" s="386"/>
      <c r="E567" s="386"/>
      <c r="F567" s="387"/>
      <c r="G567" s="40"/>
      <c r="H567" s="41"/>
      <c r="I567" s="42"/>
      <c r="J567" s="297"/>
      <c r="K567" s="297"/>
      <c r="L567" s="297"/>
      <c r="M567" s="297"/>
      <c r="N567" s="248"/>
    </row>
    <row r="568" spans="1:14" ht="12" customHeight="1" x14ac:dyDescent="0.2">
      <c r="A568" s="44" t="s">
        <v>999</v>
      </c>
      <c r="B568" s="39"/>
      <c r="C568" s="381" t="s">
        <v>14</v>
      </c>
      <c r="D568" s="382"/>
      <c r="E568" s="382"/>
      <c r="F568" s="383"/>
      <c r="G568" s="40"/>
      <c r="H568" s="41"/>
      <c r="I568" s="45"/>
      <c r="J568" s="298"/>
      <c r="K568" s="298"/>
      <c r="L568" s="298"/>
      <c r="M568" s="298"/>
      <c r="N568" s="249"/>
    </row>
    <row r="569" spans="1:14" ht="11.25" customHeight="1" x14ac:dyDescent="0.2">
      <c r="A569" s="38"/>
      <c r="B569" s="39"/>
      <c r="C569" s="385" t="s">
        <v>25</v>
      </c>
      <c r="D569" s="386"/>
      <c r="E569" s="386"/>
      <c r="F569" s="387"/>
      <c r="G569" s="40"/>
      <c r="H569" s="41"/>
      <c r="I569" s="125"/>
      <c r="J569" s="303"/>
      <c r="K569" s="303"/>
      <c r="L569" s="303"/>
      <c r="M569" s="303"/>
      <c r="N569" s="250"/>
    </row>
    <row r="570" spans="1:14" ht="30" customHeight="1" x14ac:dyDescent="0.25">
      <c r="A570" s="44" t="s">
        <v>1000</v>
      </c>
      <c r="B570" s="46"/>
      <c r="C570" s="384" t="s">
        <v>1047</v>
      </c>
      <c r="D570" s="376"/>
      <c r="E570" s="376"/>
      <c r="F570" s="377"/>
      <c r="G570" s="47" t="s">
        <v>27</v>
      </c>
      <c r="H570" s="50">
        <v>9.2040000000000006</v>
      </c>
      <c r="I570" s="287"/>
      <c r="J570" s="43">
        <f>H570*I570</f>
        <v>0</v>
      </c>
      <c r="K570" s="43"/>
      <c r="L570" s="43"/>
      <c r="M570" s="43"/>
      <c r="N570" s="251">
        <f>SUM(J570:M570)</f>
        <v>0</v>
      </c>
    </row>
    <row r="571" spans="1:14" ht="11.25" customHeight="1" x14ac:dyDescent="0.2">
      <c r="A571" s="44" t="s">
        <v>1001</v>
      </c>
      <c r="B571" s="39"/>
      <c r="C571" s="381" t="s">
        <v>15</v>
      </c>
      <c r="D571" s="382"/>
      <c r="E571" s="382"/>
      <c r="F571" s="383"/>
      <c r="G571" s="40"/>
      <c r="H571" s="41"/>
      <c r="I571" s="51"/>
      <c r="J571" s="299"/>
      <c r="K571" s="299"/>
      <c r="L571" s="299"/>
      <c r="M571" s="299"/>
      <c r="N571" s="249"/>
    </row>
    <row r="572" spans="1:14" ht="12" customHeight="1" x14ac:dyDescent="0.2">
      <c r="A572" s="38"/>
      <c r="B572" s="39"/>
      <c r="C572" s="385" t="s">
        <v>29</v>
      </c>
      <c r="D572" s="386"/>
      <c r="E572" s="386"/>
      <c r="F572" s="387"/>
      <c r="G572" s="40"/>
      <c r="H572" s="41"/>
      <c r="I572" s="125"/>
      <c r="J572" s="303"/>
      <c r="K572" s="303"/>
      <c r="L572" s="303"/>
      <c r="M572" s="303"/>
      <c r="N572" s="250"/>
    </row>
    <row r="573" spans="1:14" ht="11.25" customHeight="1" x14ac:dyDescent="0.25">
      <c r="A573" s="44" t="s">
        <v>1002</v>
      </c>
      <c r="B573" s="49"/>
      <c r="C573" s="378" t="s">
        <v>308</v>
      </c>
      <c r="D573" s="379"/>
      <c r="E573" s="379"/>
      <c r="F573" s="380"/>
      <c r="G573" s="47" t="s">
        <v>31</v>
      </c>
      <c r="H573" s="59">
        <v>0.60255000000000003</v>
      </c>
      <c r="I573" s="287"/>
      <c r="J573" s="298"/>
      <c r="K573" s="43">
        <f>H573*I573</f>
        <v>0</v>
      </c>
      <c r="L573" s="298"/>
      <c r="M573" s="298"/>
      <c r="N573" s="251">
        <f>SUM(J573:M573)</f>
        <v>0</v>
      </c>
    </row>
    <row r="574" spans="1:14" ht="12" customHeight="1" x14ac:dyDescent="0.25">
      <c r="A574" s="44" t="s">
        <v>1003</v>
      </c>
      <c r="B574" s="49"/>
      <c r="C574" s="378" t="s">
        <v>32</v>
      </c>
      <c r="D574" s="379"/>
      <c r="E574" s="379"/>
      <c r="F574" s="380"/>
      <c r="G574" s="47" t="s">
        <v>31</v>
      </c>
      <c r="H574" s="59">
        <v>0.60255000000000003</v>
      </c>
      <c r="I574" s="287"/>
      <c r="J574" s="298"/>
      <c r="K574" s="43">
        <f t="shared" ref="K574:K575" si="88">H574*I574</f>
        <v>0</v>
      </c>
      <c r="L574" s="298"/>
      <c r="M574" s="298"/>
      <c r="N574" s="251">
        <f t="shared" ref="N574:N575" si="89">SUM(J574:M574)</f>
        <v>0</v>
      </c>
    </row>
    <row r="575" spans="1:14" ht="12" customHeight="1" x14ac:dyDescent="0.25">
      <c r="A575" s="44" t="s">
        <v>1004</v>
      </c>
      <c r="B575" s="49"/>
      <c r="C575" s="378" t="s">
        <v>724</v>
      </c>
      <c r="D575" s="379"/>
      <c r="E575" s="379"/>
      <c r="F575" s="380"/>
      <c r="G575" s="47" t="s">
        <v>31</v>
      </c>
      <c r="H575" s="48">
        <v>0.83430000000000004</v>
      </c>
      <c r="I575" s="288"/>
      <c r="J575" s="300"/>
      <c r="K575" s="43">
        <f t="shared" si="88"/>
        <v>0</v>
      </c>
      <c r="L575" s="298"/>
      <c r="M575" s="298"/>
      <c r="N575" s="251">
        <f t="shared" si="89"/>
        <v>0</v>
      </c>
    </row>
    <row r="576" spans="1:14" ht="11.25" customHeight="1" x14ac:dyDescent="0.2">
      <c r="A576" s="44" t="s">
        <v>1005</v>
      </c>
      <c r="B576" s="39"/>
      <c r="C576" s="381" t="s">
        <v>16</v>
      </c>
      <c r="D576" s="382"/>
      <c r="E576" s="382"/>
      <c r="F576" s="383"/>
      <c r="G576" s="40"/>
      <c r="H576" s="41"/>
      <c r="I576" s="51"/>
      <c r="J576" s="299"/>
      <c r="K576" s="299"/>
      <c r="L576" s="299"/>
      <c r="M576" s="299"/>
      <c r="N576" s="249"/>
    </row>
    <row r="577" spans="1:14" ht="11.25" customHeight="1" x14ac:dyDescent="0.25">
      <c r="A577" s="44" t="s">
        <v>1006</v>
      </c>
      <c r="B577" s="49"/>
      <c r="C577" s="378" t="s">
        <v>320</v>
      </c>
      <c r="D577" s="379"/>
      <c r="E577" s="379"/>
      <c r="F577" s="380"/>
      <c r="G577" s="47" t="s">
        <v>47</v>
      </c>
      <c r="H577" s="59">
        <v>2.4000000000000001E-4</v>
      </c>
      <c r="I577" s="287"/>
      <c r="J577" s="298"/>
      <c r="K577" s="298"/>
      <c r="L577" s="43">
        <f t="shared" ref="L577:L579" si="90">H577*I577</f>
        <v>0</v>
      </c>
      <c r="M577" s="298"/>
      <c r="N577" s="251">
        <f t="shared" ref="N577:N588" si="91">SUM(J577:M577)</f>
        <v>0</v>
      </c>
    </row>
    <row r="578" spans="1:14" ht="12" customHeight="1" x14ac:dyDescent="0.25">
      <c r="A578" s="44" t="s">
        <v>1007</v>
      </c>
      <c r="B578" s="49"/>
      <c r="C578" s="378" t="s">
        <v>728</v>
      </c>
      <c r="D578" s="379"/>
      <c r="E578" s="379"/>
      <c r="F578" s="380"/>
      <c r="G578" s="47" t="s">
        <v>729</v>
      </c>
      <c r="H578" s="60">
        <v>0.12</v>
      </c>
      <c r="I578" s="288"/>
      <c r="J578" s="300"/>
      <c r="K578" s="300"/>
      <c r="L578" s="43">
        <f t="shared" si="90"/>
        <v>0</v>
      </c>
      <c r="M578" s="298"/>
      <c r="N578" s="251">
        <f t="shared" si="91"/>
        <v>0</v>
      </c>
    </row>
    <row r="579" spans="1:14" ht="11.25" customHeight="1" x14ac:dyDescent="0.25">
      <c r="A579" s="44" t="s">
        <v>1008</v>
      </c>
      <c r="B579" s="49"/>
      <c r="C579" s="378" t="s">
        <v>731</v>
      </c>
      <c r="D579" s="379"/>
      <c r="E579" s="379"/>
      <c r="F579" s="380"/>
      <c r="G579" s="47" t="s">
        <v>732</v>
      </c>
      <c r="H579" s="60">
        <v>0.33</v>
      </c>
      <c r="I579" s="288"/>
      <c r="J579" s="300"/>
      <c r="K579" s="300"/>
      <c r="L579" s="43">
        <f t="shared" si="90"/>
        <v>0</v>
      </c>
      <c r="M579" s="298"/>
      <c r="N579" s="251">
        <f t="shared" si="91"/>
        <v>0</v>
      </c>
    </row>
    <row r="580" spans="1:14" ht="27" customHeight="1" x14ac:dyDescent="0.25">
      <c r="A580" s="54">
        <v>409</v>
      </c>
      <c r="B580" s="62"/>
      <c r="C580" s="366" t="s">
        <v>862</v>
      </c>
      <c r="D580" s="367"/>
      <c r="E580" s="367"/>
      <c r="F580" s="368"/>
      <c r="G580" s="56" t="s">
        <v>37</v>
      </c>
      <c r="H580" s="57">
        <v>10</v>
      </c>
      <c r="I580" s="289"/>
      <c r="J580" s="296"/>
      <c r="K580" s="296"/>
      <c r="L580" s="296"/>
      <c r="M580" s="43">
        <f>H580*I580</f>
        <v>0</v>
      </c>
      <c r="N580" s="252">
        <f t="shared" si="91"/>
        <v>0</v>
      </c>
    </row>
    <row r="581" spans="1:14" x14ac:dyDescent="0.25">
      <c r="A581" s="54">
        <v>410</v>
      </c>
      <c r="B581" s="62"/>
      <c r="C581" s="366" t="s">
        <v>734</v>
      </c>
      <c r="D581" s="367"/>
      <c r="E581" s="367"/>
      <c r="F581" s="368"/>
      <c r="G581" s="56" t="s">
        <v>37</v>
      </c>
      <c r="H581" s="57">
        <v>10</v>
      </c>
      <c r="I581" s="289"/>
      <c r="J581" s="296"/>
      <c r="K581" s="296"/>
      <c r="L581" s="296"/>
      <c r="M581" s="43">
        <f t="shared" ref="M581:M588" si="92">H581*I581</f>
        <v>0</v>
      </c>
      <c r="N581" s="252">
        <f t="shared" si="91"/>
        <v>0</v>
      </c>
    </row>
    <row r="582" spans="1:14" ht="12.75" customHeight="1" x14ac:dyDescent="0.25">
      <c r="A582" s="54">
        <v>411</v>
      </c>
      <c r="B582" s="55"/>
      <c r="C582" s="366" t="s">
        <v>735</v>
      </c>
      <c r="D582" s="367"/>
      <c r="E582" s="367"/>
      <c r="F582" s="368"/>
      <c r="G582" s="56" t="s">
        <v>37</v>
      </c>
      <c r="H582" s="57">
        <v>2</v>
      </c>
      <c r="I582" s="289"/>
      <c r="J582" s="296"/>
      <c r="K582" s="296"/>
      <c r="L582" s="296"/>
      <c r="M582" s="43">
        <f t="shared" si="92"/>
        <v>0</v>
      </c>
      <c r="N582" s="252">
        <f t="shared" si="91"/>
        <v>0</v>
      </c>
    </row>
    <row r="583" spans="1:14" ht="12.75" customHeight="1" x14ac:dyDescent="0.25">
      <c r="A583" s="54">
        <v>412</v>
      </c>
      <c r="B583" s="55"/>
      <c r="C583" s="366" t="s">
        <v>736</v>
      </c>
      <c r="D583" s="367"/>
      <c r="E583" s="367"/>
      <c r="F583" s="368"/>
      <c r="G583" s="56" t="s">
        <v>37</v>
      </c>
      <c r="H583" s="57">
        <v>2</v>
      </c>
      <c r="I583" s="289"/>
      <c r="J583" s="296"/>
      <c r="K583" s="296"/>
      <c r="L583" s="296"/>
      <c r="M583" s="43">
        <f t="shared" si="92"/>
        <v>0</v>
      </c>
      <c r="N583" s="252">
        <f t="shared" si="91"/>
        <v>0</v>
      </c>
    </row>
    <row r="584" spans="1:14" ht="12.75" customHeight="1" x14ac:dyDescent="0.25">
      <c r="A584" s="54">
        <v>413</v>
      </c>
      <c r="B584" s="55"/>
      <c r="C584" s="366" t="s">
        <v>737</v>
      </c>
      <c r="D584" s="367"/>
      <c r="E584" s="367"/>
      <c r="F584" s="368"/>
      <c r="G584" s="56" t="s">
        <v>37</v>
      </c>
      <c r="H584" s="57">
        <v>3</v>
      </c>
      <c r="I584" s="289"/>
      <c r="J584" s="296"/>
      <c r="K584" s="296"/>
      <c r="L584" s="296"/>
      <c r="M584" s="43">
        <f t="shared" si="92"/>
        <v>0</v>
      </c>
      <c r="N584" s="252">
        <f t="shared" si="91"/>
        <v>0</v>
      </c>
    </row>
    <row r="585" spans="1:14" ht="12.75" customHeight="1" x14ac:dyDescent="0.25">
      <c r="A585" s="54">
        <v>414</v>
      </c>
      <c r="B585" s="55"/>
      <c r="C585" s="366" t="s">
        <v>738</v>
      </c>
      <c r="D585" s="367"/>
      <c r="E585" s="367"/>
      <c r="F585" s="368"/>
      <c r="G585" s="56" t="s">
        <v>37</v>
      </c>
      <c r="H585" s="57">
        <v>3</v>
      </c>
      <c r="I585" s="289"/>
      <c r="J585" s="296"/>
      <c r="K585" s="296"/>
      <c r="L585" s="296"/>
      <c r="M585" s="43">
        <f t="shared" si="92"/>
        <v>0</v>
      </c>
      <c r="N585" s="252">
        <f t="shared" si="91"/>
        <v>0</v>
      </c>
    </row>
    <row r="586" spans="1:14" ht="12.75" customHeight="1" x14ac:dyDescent="0.25">
      <c r="A586" s="54">
        <v>415</v>
      </c>
      <c r="B586" s="55"/>
      <c r="C586" s="366" t="s">
        <v>739</v>
      </c>
      <c r="D586" s="367"/>
      <c r="E586" s="367"/>
      <c r="F586" s="368"/>
      <c r="G586" s="56" t="s">
        <v>37</v>
      </c>
      <c r="H586" s="57">
        <v>30</v>
      </c>
      <c r="I586" s="289"/>
      <c r="J586" s="296"/>
      <c r="K586" s="296"/>
      <c r="L586" s="296"/>
      <c r="M586" s="43">
        <f t="shared" si="92"/>
        <v>0</v>
      </c>
      <c r="N586" s="252">
        <f t="shared" si="91"/>
        <v>0</v>
      </c>
    </row>
    <row r="587" spans="1:14" ht="12.75" customHeight="1" x14ac:dyDescent="0.25">
      <c r="A587" s="54">
        <v>416</v>
      </c>
      <c r="B587" s="55"/>
      <c r="C587" s="366" t="s">
        <v>740</v>
      </c>
      <c r="D587" s="367"/>
      <c r="E587" s="367"/>
      <c r="F587" s="368"/>
      <c r="G587" s="56" t="s">
        <v>37</v>
      </c>
      <c r="H587" s="57">
        <v>30</v>
      </c>
      <c r="I587" s="289"/>
      <c r="J587" s="296"/>
      <c r="K587" s="296"/>
      <c r="L587" s="296"/>
      <c r="M587" s="43">
        <f t="shared" si="92"/>
        <v>0</v>
      </c>
      <c r="N587" s="252">
        <f t="shared" si="91"/>
        <v>0</v>
      </c>
    </row>
    <row r="588" spans="1:14" ht="12.75" customHeight="1" x14ac:dyDescent="0.25">
      <c r="A588" s="54">
        <v>417</v>
      </c>
      <c r="B588" s="55"/>
      <c r="C588" s="366" t="s">
        <v>741</v>
      </c>
      <c r="D588" s="367"/>
      <c r="E588" s="367"/>
      <c r="F588" s="368"/>
      <c r="G588" s="56" t="s">
        <v>37</v>
      </c>
      <c r="H588" s="57">
        <v>250</v>
      </c>
      <c r="I588" s="291"/>
      <c r="J588" s="301"/>
      <c r="K588" s="301"/>
      <c r="L588" s="301"/>
      <c r="M588" s="43">
        <f t="shared" si="92"/>
        <v>0</v>
      </c>
      <c r="N588" s="252">
        <f t="shared" si="91"/>
        <v>0</v>
      </c>
    </row>
    <row r="589" spans="1:14" x14ac:dyDescent="0.25">
      <c r="A589" s="32">
        <v>418</v>
      </c>
      <c r="B589" s="33"/>
      <c r="C589" s="388" t="s">
        <v>742</v>
      </c>
      <c r="D589" s="389"/>
      <c r="E589" s="389"/>
      <c r="F589" s="390"/>
      <c r="G589" s="34" t="s">
        <v>134</v>
      </c>
      <c r="H589" s="35">
        <v>100</v>
      </c>
      <c r="I589" s="36"/>
      <c r="J589" s="296"/>
      <c r="K589" s="296"/>
      <c r="L589" s="296"/>
      <c r="M589" s="296"/>
      <c r="N589" s="247"/>
    </row>
    <row r="590" spans="1:14" ht="11.25" customHeight="1" x14ac:dyDescent="0.2">
      <c r="A590" s="38"/>
      <c r="B590" s="39"/>
      <c r="C590" s="385" t="s">
        <v>23</v>
      </c>
      <c r="D590" s="386"/>
      <c r="E590" s="386"/>
      <c r="F590" s="387"/>
      <c r="G590" s="40"/>
      <c r="H590" s="41"/>
      <c r="I590" s="42"/>
      <c r="J590" s="297"/>
      <c r="K590" s="297"/>
      <c r="L590" s="297"/>
      <c r="M590" s="297"/>
      <c r="N590" s="248"/>
    </row>
    <row r="591" spans="1:14" ht="11.25" customHeight="1" x14ac:dyDescent="0.2">
      <c r="A591" s="44" t="s">
        <v>1009</v>
      </c>
      <c r="B591" s="39"/>
      <c r="C591" s="381" t="s">
        <v>14</v>
      </c>
      <c r="D591" s="382"/>
      <c r="E591" s="382"/>
      <c r="F591" s="383"/>
      <c r="G591" s="40"/>
      <c r="H591" s="41"/>
      <c r="I591" s="45"/>
      <c r="J591" s="298"/>
      <c r="K591" s="298"/>
      <c r="L591" s="298"/>
      <c r="M591" s="298"/>
      <c r="N591" s="249"/>
    </row>
    <row r="592" spans="1:14" ht="12" customHeight="1" x14ac:dyDescent="0.2">
      <c r="A592" s="38"/>
      <c r="B592" s="39"/>
      <c r="C592" s="385" t="s">
        <v>25</v>
      </c>
      <c r="D592" s="386"/>
      <c r="E592" s="386"/>
      <c r="F592" s="387"/>
      <c r="G592" s="40"/>
      <c r="H592" s="41"/>
      <c r="I592" s="45"/>
      <c r="J592" s="298"/>
      <c r="K592" s="298"/>
      <c r="L592" s="298"/>
      <c r="M592" s="298"/>
      <c r="N592" s="250"/>
    </row>
    <row r="593" spans="1:14" ht="29.25" customHeight="1" x14ac:dyDescent="0.25">
      <c r="A593" s="44" t="s">
        <v>1010</v>
      </c>
      <c r="B593" s="46"/>
      <c r="C593" s="384" t="s">
        <v>1047</v>
      </c>
      <c r="D593" s="376"/>
      <c r="E593" s="376"/>
      <c r="F593" s="377"/>
      <c r="G593" s="47" t="s">
        <v>27</v>
      </c>
      <c r="H593" s="60">
        <v>37.340000000000003</v>
      </c>
      <c r="I593" s="287"/>
      <c r="J593" s="43">
        <f>H593*I593</f>
        <v>0</v>
      </c>
      <c r="K593" s="43"/>
      <c r="L593" s="43"/>
      <c r="M593" s="43"/>
      <c r="N593" s="251">
        <f>SUM(J593:M593)</f>
        <v>0</v>
      </c>
    </row>
    <row r="594" spans="1:14" ht="12" customHeight="1" x14ac:dyDescent="0.2">
      <c r="A594" s="44" t="s">
        <v>1011</v>
      </c>
      <c r="B594" s="39"/>
      <c r="C594" s="381" t="s">
        <v>15</v>
      </c>
      <c r="D594" s="382"/>
      <c r="E594" s="382"/>
      <c r="F594" s="383"/>
      <c r="G594" s="40"/>
      <c r="H594" s="41"/>
      <c r="I594" s="51"/>
      <c r="J594" s="299"/>
      <c r="K594" s="299"/>
      <c r="L594" s="299"/>
      <c r="M594" s="299"/>
      <c r="N594" s="249"/>
    </row>
    <row r="595" spans="1:14" ht="11.25" customHeight="1" x14ac:dyDescent="0.2">
      <c r="A595" s="38"/>
      <c r="B595" s="39"/>
      <c r="C595" s="385" t="s">
        <v>29</v>
      </c>
      <c r="D595" s="386"/>
      <c r="E595" s="386"/>
      <c r="F595" s="387"/>
      <c r="G595" s="40"/>
      <c r="H595" s="41"/>
      <c r="I595" s="125"/>
      <c r="J595" s="303"/>
      <c r="K595" s="303"/>
      <c r="L595" s="303"/>
      <c r="M595" s="303"/>
      <c r="N595" s="250"/>
    </row>
    <row r="596" spans="1:14" ht="12" customHeight="1" x14ac:dyDescent="0.25">
      <c r="A596" s="44" t="s">
        <v>1012</v>
      </c>
      <c r="B596" s="49"/>
      <c r="C596" s="378" t="s">
        <v>41</v>
      </c>
      <c r="D596" s="379"/>
      <c r="E596" s="379"/>
      <c r="F596" s="380"/>
      <c r="G596" s="47" t="s">
        <v>31</v>
      </c>
      <c r="H596" s="59">
        <v>23.046250000000001</v>
      </c>
      <c r="I596" s="288"/>
      <c r="J596" s="298"/>
      <c r="K596" s="43">
        <f>H596*I596</f>
        <v>0</v>
      </c>
      <c r="L596" s="298"/>
      <c r="M596" s="298"/>
      <c r="N596" s="251">
        <f>SUM(J596:M596)</f>
        <v>0</v>
      </c>
    </row>
    <row r="597" spans="1:14" ht="11.25" customHeight="1" x14ac:dyDescent="0.25">
      <c r="A597" s="44" t="s">
        <v>1013</v>
      </c>
      <c r="B597" s="49"/>
      <c r="C597" s="378" t="s">
        <v>308</v>
      </c>
      <c r="D597" s="379"/>
      <c r="E597" s="379"/>
      <c r="F597" s="380"/>
      <c r="G597" s="47" t="s">
        <v>31</v>
      </c>
      <c r="H597" s="59">
        <v>0.28325</v>
      </c>
      <c r="I597" s="287"/>
      <c r="J597" s="298"/>
      <c r="K597" s="43">
        <f t="shared" ref="K597:K599" si="93">H597*I597</f>
        <v>0</v>
      </c>
      <c r="L597" s="298"/>
      <c r="M597" s="298"/>
      <c r="N597" s="251">
        <f t="shared" ref="N597:N599" si="94">SUM(J597:M597)</f>
        <v>0</v>
      </c>
    </row>
    <row r="598" spans="1:14" ht="12" customHeight="1" x14ac:dyDescent="0.25">
      <c r="A598" s="44" t="s">
        <v>1014</v>
      </c>
      <c r="B598" s="49"/>
      <c r="C598" s="378" t="s">
        <v>32</v>
      </c>
      <c r="D598" s="379"/>
      <c r="E598" s="379"/>
      <c r="F598" s="380"/>
      <c r="G598" s="47" t="s">
        <v>31</v>
      </c>
      <c r="H598" s="59">
        <v>0.28325</v>
      </c>
      <c r="I598" s="287"/>
      <c r="J598" s="298"/>
      <c r="K598" s="43">
        <f t="shared" si="93"/>
        <v>0</v>
      </c>
      <c r="L598" s="298"/>
      <c r="M598" s="298"/>
      <c r="N598" s="251">
        <f t="shared" si="94"/>
        <v>0</v>
      </c>
    </row>
    <row r="599" spans="1:14" ht="12" customHeight="1" x14ac:dyDescent="0.25">
      <c r="A599" s="44" t="s">
        <v>1015</v>
      </c>
      <c r="B599" s="49"/>
      <c r="C599" s="378" t="s">
        <v>724</v>
      </c>
      <c r="D599" s="379"/>
      <c r="E599" s="379"/>
      <c r="F599" s="380"/>
      <c r="G599" s="47" t="s">
        <v>31</v>
      </c>
      <c r="H599" s="48">
        <v>5.7164999999999999</v>
      </c>
      <c r="I599" s="288"/>
      <c r="J599" s="300"/>
      <c r="K599" s="43">
        <f t="shared" si="93"/>
        <v>0</v>
      </c>
      <c r="L599" s="298"/>
      <c r="M599" s="298"/>
      <c r="N599" s="251">
        <f t="shared" si="94"/>
        <v>0</v>
      </c>
    </row>
    <row r="600" spans="1:14" ht="11.25" customHeight="1" x14ac:dyDescent="0.2">
      <c r="A600" s="44" t="s">
        <v>1016</v>
      </c>
      <c r="B600" s="39"/>
      <c r="C600" s="381" t="s">
        <v>16</v>
      </c>
      <c r="D600" s="382"/>
      <c r="E600" s="382"/>
      <c r="F600" s="383"/>
      <c r="G600" s="40"/>
      <c r="H600" s="41"/>
      <c r="I600" s="51"/>
      <c r="J600" s="299"/>
      <c r="K600" s="299"/>
      <c r="L600" s="299"/>
      <c r="M600" s="299"/>
      <c r="N600" s="249"/>
    </row>
    <row r="601" spans="1:14" ht="26.25" customHeight="1" x14ac:dyDescent="0.25">
      <c r="A601" s="44" t="s">
        <v>1017</v>
      </c>
      <c r="B601" s="49"/>
      <c r="C601" s="378" t="s">
        <v>752</v>
      </c>
      <c r="D601" s="379"/>
      <c r="E601" s="379"/>
      <c r="F601" s="380"/>
      <c r="G601" s="47" t="s">
        <v>35</v>
      </c>
      <c r="H601" s="82">
        <v>3</v>
      </c>
      <c r="I601" s="288"/>
      <c r="J601" s="300"/>
      <c r="K601" s="300"/>
      <c r="L601" s="43">
        <f t="shared" ref="L601:L609" si="95">H601*I601</f>
        <v>0</v>
      </c>
      <c r="M601" s="298"/>
      <c r="N601" s="251">
        <f t="shared" ref="N601:N612" si="96">SUM(J601:M601)</f>
        <v>0</v>
      </c>
    </row>
    <row r="602" spans="1:14" ht="12" customHeight="1" x14ac:dyDescent="0.25">
      <c r="A602" s="44" t="s">
        <v>1018</v>
      </c>
      <c r="B602" s="49"/>
      <c r="C602" s="378" t="s">
        <v>754</v>
      </c>
      <c r="D602" s="379"/>
      <c r="E602" s="379"/>
      <c r="F602" s="380"/>
      <c r="G602" s="47" t="s">
        <v>732</v>
      </c>
      <c r="H602" s="82">
        <v>1</v>
      </c>
      <c r="I602" s="287"/>
      <c r="J602" s="298"/>
      <c r="K602" s="298"/>
      <c r="L602" s="43">
        <f t="shared" si="95"/>
        <v>0</v>
      </c>
      <c r="M602" s="298"/>
      <c r="N602" s="251">
        <f t="shared" si="96"/>
        <v>0</v>
      </c>
    </row>
    <row r="603" spans="1:14" ht="11.25" customHeight="1" x14ac:dyDescent="0.25">
      <c r="A603" s="44" t="s">
        <v>1019</v>
      </c>
      <c r="B603" s="49"/>
      <c r="C603" s="378" t="s">
        <v>731</v>
      </c>
      <c r="D603" s="379"/>
      <c r="E603" s="379"/>
      <c r="F603" s="380"/>
      <c r="G603" s="47" t="s">
        <v>732</v>
      </c>
      <c r="H603" s="82">
        <v>25</v>
      </c>
      <c r="I603" s="288"/>
      <c r="J603" s="300"/>
      <c r="K603" s="300"/>
      <c r="L603" s="43">
        <f t="shared" si="95"/>
        <v>0</v>
      </c>
      <c r="M603" s="298"/>
      <c r="N603" s="251">
        <f t="shared" si="96"/>
        <v>0</v>
      </c>
    </row>
    <row r="604" spans="1:14" ht="12" customHeight="1" x14ac:dyDescent="0.25">
      <c r="A604" s="44" t="s">
        <v>1020</v>
      </c>
      <c r="B604" s="49"/>
      <c r="C604" s="378" t="s">
        <v>757</v>
      </c>
      <c r="D604" s="379"/>
      <c r="E604" s="379"/>
      <c r="F604" s="380"/>
      <c r="G604" s="47" t="s">
        <v>758</v>
      </c>
      <c r="H604" s="82">
        <v>10</v>
      </c>
      <c r="I604" s="288"/>
      <c r="J604" s="300"/>
      <c r="K604" s="300"/>
      <c r="L604" s="43">
        <f t="shared" si="95"/>
        <v>0</v>
      </c>
      <c r="M604" s="298"/>
      <c r="N604" s="251">
        <f t="shared" si="96"/>
        <v>0</v>
      </c>
    </row>
    <row r="605" spans="1:14" ht="11.25" customHeight="1" x14ac:dyDescent="0.25">
      <c r="A605" s="44" t="s">
        <v>1021</v>
      </c>
      <c r="B605" s="49"/>
      <c r="C605" s="378" t="s">
        <v>760</v>
      </c>
      <c r="D605" s="379"/>
      <c r="E605" s="379"/>
      <c r="F605" s="380"/>
      <c r="G605" s="47" t="s">
        <v>758</v>
      </c>
      <c r="H605" s="82">
        <v>10</v>
      </c>
      <c r="I605" s="288"/>
      <c r="J605" s="300"/>
      <c r="K605" s="300"/>
      <c r="L605" s="43">
        <f t="shared" si="95"/>
        <v>0</v>
      </c>
      <c r="M605" s="298"/>
      <c r="N605" s="251">
        <f t="shared" si="96"/>
        <v>0</v>
      </c>
    </row>
    <row r="606" spans="1:14" ht="11.25" customHeight="1" x14ac:dyDescent="0.25">
      <c r="A606" s="44" t="s">
        <v>1022</v>
      </c>
      <c r="B606" s="49"/>
      <c r="C606" s="378" t="s">
        <v>762</v>
      </c>
      <c r="D606" s="379"/>
      <c r="E606" s="379"/>
      <c r="F606" s="380"/>
      <c r="G606" s="47" t="s">
        <v>758</v>
      </c>
      <c r="H606" s="82">
        <v>5</v>
      </c>
      <c r="I606" s="287"/>
      <c r="J606" s="298"/>
      <c r="K606" s="298"/>
      <c r="L606" s="43">
        <f t="shared" si="95"/>
        <v>0</v>
      </c>
      <c r="M606" s="298"/>
      <c r="N606" s="251">
        <f t="shared" si="96"/>
        <v>0</v>
      </c>
    </row>
    <row r="607" spans="1:14" x14ac:dyDescent="0.25">
      <c r="A607" s="44" t="s">
        <v>1023</v>
      </c>
      <c r="B607" s="49"/>
      <c r="C607" s="378" t="s">
        <v>764</v>
      </c>
      <c r="D607" s="379"/>
      <c r="E607" s="379"/>
      <c r="F607" s="380"/>
      <c r="G607" s="47" t="s">
        <v>35</v>
      </c>
      <c r="H607" s="60">
        <v>1.05</v>
      </c>
      <c r="I607" s="287"/>
      <c r="J607" s="298"/>
      <c r="K607" s="298"/>
      <c r="L607" s="43">
        <f t="shared" si="95"/>
        <v>0</v>
      </c>
      <c r="M607" s="298"/>
      <c r="N607" s="251">
        <f t="shared" si="96"/>
        <v>0</v>
      </c>
    </row>
    <row r="608" spans="1:14" ht="27" customHeight="1" x14ac:dyDescent="0.25">
      <c r="A608" s="44" t="s">
        <v>1024</v>
      </c>
      <c r="B608" s="49"/>
      <c r="C608" s="384" t="s">
        <v>1048</v>
      </c>
      <c r="D608" s="376"/>
      <c r="E608" s="376"/>
      <c r="F608" s="377"/>
      <c r="G608" s="47" t="s">
        <v>47</v>
      </c>
      <c r="H608" s="48">
        <v>5.1499999999999997E-2</v>
      </c>
      <c r="I608" s="287"/>
      <c r="J608" s="298"/>
      <c r="K608" s="298"/>
      <c r="L608" s="43">
        <f t="shared" si="95"/>
        <v>0</v>
      </c>
      <c r="M608" s="298"/>
      <c r="N608" s="251">
        <f t="shared" si="96"/>
        <v>0</v>
      </c>
    </row>
    <row r="609" spans="1:14" ht="12" customHeight="1" x14ac:dyDescent="0.25">
      <c r="A609" s="44" t="s">
        <v>1025</v>
      </c>
      <c r="B609" s="49"/>
      <c r="C609" s="378" t="s">
        <v>767</v>
      </c>
      <c r="D609" s="379"/>
      <c r="E609" s="379"/>
      <c r="F609" s="380"/>
      <c r="G609" s="47" t="s">
        <v>35</v>
      </c>
      <c r="H609" s="60">
        <v>2.1800000000000002</v>
      </c>
      <c r="I609" s="287"/>
      <c r="J609" s="298"/>
      <c r="K609" s="298"/>
      <c r="L609" s="43">
        <f t="shared" si="95"/>
        <v>0</v>
      </c>
      <c r="M609" s="298"/>
      <c r="N609" s="251">
        <f t="shared" si="96"/>
        <v>0</v>
      </c>
    </row>
    <row r="610" spans="1:14" ht="12.75" customHeight="1" x14ac:dyDescent="0.25">
      <c r="A610" s="54">
        <v>419</v>
      </c>
      <c r="B610" s="55"/>
      <c r="C610" s="366" t="s">
        <v>768</v>
      </c>
      <c r="D610" s="367"/>
      <c r="E610" s="367"/>
      <c r="F610" s="368"/>
      <c r="G610" s="56" t="s">
        <v>134</v>
      </c>
      <c r="H610" s="57">
        <v>100</v>
      </c>
      <c r="I610" s="289"/>
      <c r="J610" s="296"/>
      <c r="K610" s="296"/>
      <c r="L610" s="296"/>
      <c r="M610" s="43">
        <f>H610*I610</f>
        <v>0</v>
      </c>
      <c r="N610" s="252">
        <f t="shared" si="96"/>
        <v>0</v>
      </c>
    </row>
    <row r="611" spans="1:14" ht="12.75" customHeight="1" x14ac:dyDescent="0.25">
      <c r="A611" s="54">
        <v>420</v>
      </c>
      <c r="B611" s="55"/>
      <c r="C611" s="366" t="s">
        <v>769</v>
      </c>
      <c r="D611" s="367"/>
      <c r="E611" s="367"/>
      <c r="F611" s="368"/>
      <c r="G611" s="56" t="s">
        <v>134</v>
      </c>
      <c r="H611" s="57">
        <v>180</v>
      </c>
      <c r="I611" s="289"/>
      <c r="J611" s="296"/>
      <c r="K611" s="296"/>
      <c r="L611" s="296"/>
      <c r="M611" s="43">
        <f t="shared" ref="M611:M612" si="97">H611*I611</f>
        <v>0</v>
      </c>
      <c r="N611" s="252">
        <f t="shared" si="96"/>
        <v>0</v>
      </c>
    </row>
    <row r="612" spans="1:14" ht="12.75" customHeight="1" x14ac:dyDescent="0.25">
      <c r="A612" s="69">
        <v>421</v>
      </c>
      <c r="B612" s="83"/>
      <c r="C612" s="394" t="s">
        <v>770</v>
      </c>
      <c r="D612" s="395"/>
      <c r="E612" s="395"/>
      <c r="F612" s="396"/>
      <c r="G612" s="71" t="s">
        <v>134</v>
      </c>
      <c r="H612" s="72">
        <v>450</v>
      </c>
      <c r="I612" s="294"/>
      <c r="J612" s="304"/>
      <c r="K612" s="304"/>
      <c r="L612" s="304"/>
      <c r="M612" s="43">
        <f t="shared" si="97"/>
        <v>0</v>
      </c>
      <c r="N612" s="252">
        <f t="shared" si="96"/>
        <v>0</v>
      </c>
    </row>
    <row r="613" spans="1:14" ht="14.25" customHeight="1" x14ac:dyDescent="0.25">
      <c r="A613" s="128"/>
      <c r="B613" s="129"/>
      <c r="C613" s="130" t="s">
        <v>1026</v>
      </c>
      <c r="D613" s="130"/>
      <c r="E613" s="130"/>
      <c r="F613" s="130"/>
      <c r="G613" s="131"/>
      <c r="H613" s="132"/>
      <c r="I613" s="133"/>
      <c r="J613" s="137">
        <f t="shared" ref="J613:M613" si="98">SUM(J322:J612)</f>
        <v>0</v>
      </c>
      <c r="K613" s="137">
        <f t="shared" si="98"/>
        <v>0</v>
      </c>
      <c r="L613" s="137">
        <f t="shared" si="98"/>
        <v>0</v>
      </c>
      <c r="M613" s="243">
        <f t="shared" si="98"/>
        <v>0</v>
      </c>
      <c r="N613" s="135">
        <f>SUM(N322:N612)</f>
        <v>0</v>
      </c>
    </row>
    <row r="614" spans="1:14" x14ac:dyDescent="0.25">
      <c r="A614" s="425" t="s">
        <v>142</v>
      </c>
      <c r="B614" s="426"/>
      <c r="C614" s="426"/>
      <c r="D614" s="426"/>
      <c r="E614" s="426"/>
      <c r="F614" s="426"/>
      <c r="G614" s="74"/>
      <c r="H614" s="75"/>
      <c r="I614" s="76"/>
      <c r="J614" s="77"/>
      <c r="K614" s="77"/>
      <c r="L614" s="77"/>
      <c r="M614" s="77"/>
      <c r="N614" s="254"/>
    </row>
    <row r="615" spans="1:14" x14ac:dyDescent="0.25">
      <c r="A615" s="424" t="s">
        <v>14</v>
      </c>
      <c r="B615" s="361"/>
      <c r="C615" s="361"/>
      <c r="D615" s="361"/>
      <c r="E615" s="361"/>
      <c r="F615" s="361"/>
      <c r="G615" s="78" t="s">
        <v>4</v>
      </c>
      <c r="H615" s="75"/>
      <c r="I615" s="76"/>
      <c r="J615" s="77">
        <f>J613</f>
        <v>0</v>
      </c>
      <c r="K615" s="77"/>
      <c r="L615" s="77"/>
      <c r="M615" s="77"/>
      <c r="N615" s="255">
        <f>SUM(J615:M615)</f>
        <v>0</v>
      </c>
    </row>
    <row r="616" spans="1:14" x14ac:dyDescent="0.25">
      <c r="A616" s="424" t="s">
        <v>15</v>
      </c>
      <c r="B616" s="361"/>
      <c r="C616" s="361"/>
      <c r="D616" s="361"/>
      <c r="E616" s="361"/>
      <c r="F616" s="361"/>
      <c r="G616" s="78" t="s">
        <v>4</v>
      </c>
      <c r="H616" s="75"/>
      <c r="I616" s="76"/>
      <c r="J616" s="77"/>
      <c r="K616" s="77">
        <f>K613</f>
        <v>0</v>
      </c>
      <c r="L616" s="77"/>
      <c r="M616" s="77"/>
      <c r="N616" s="255">
        <f>SUM(J616:M616)</f>
        <v>0</v>
      </c>
    </row>
    <row r="617" spans="1:14" x14ac:dyDescent="0.25">
      <c r="A617" s="424" t="s">
        <v>16</v>
      </c>
      <c r="B617" s="361"/>
      <c r="C617" s="361"/>
      <c r="D617" s="361"/>
      <c r="E617" s="361"/>
      <c r="F617" s="361"/>
      <c r="G617" s="78" t="s">
        <v>4</v>
      </c>
      <c r="H617" s="75"/>
      <c r="I617" s="76"/>
      <c r="J617" s="77"/>
      <c r="K617" s="77"/>
      <c r="L617" s="77">
        <f>L613</f>
        <v>0</v>
      </c>
      <c r="M617" s="77"/>
      <c r="N617" s="255">
        <f>SUM(J617:M617)</f>
        <v>0</v>
      </c>
    </row>
    <row r="618" spans="1:14" x14ac:dyDescent="0.25">
      <c r="A618" s="424" t="s">
        <v>17</v>
      </c>
      <c r="B618" s="361"/>
      <c r="C618" s="361"/>
      <c r="D618" s="361"/>
      <c r="E618" s="361"/>
      <c r="F618" s="361"/>
      <c r="G618" s="78" t="s">
        <v>4</v>
      </c>
      <c r="H618" s="75"/>
      <c r="I618" s="76"/>
      <c r="J618" s="77"/>
      <c r="K618" s="77"/>
      <c r="L618" s="77"/>
      <c r="M618" s="77">
        <f>M613</f>
        <v>0</v>
      </c>
      <c r="N618" s="255">
        <f>SUM(J618:M618)</f>
        <v>0</v>
      </c>
    </row>
    <row r="619" spans="1:14" x14ac:dyDescent="0.25">
      <c r="A619" s="424" t="s">
        <v>143</v>
      </c>
      <c r="B619" s="361"/>
      <c r="C619" s="361"/>
      <c r="D619" s="361"/>
      <c r="E619" s="361"/>
      <c r="F619" s="361"/>
      <c r="G619" s="78" t="s">
        <v>144</v>
      </c>
      <c r="H619" s="79">
        <f>H322+H335+H354+H367+H409+H429+H443+H466+H491+H515+H546+H570+H593</f>
        <v>1562.7217000000001</v>
      </c>
      <c r="I619" s="76"/>
      <c r="J619" s="77"/>
      <c r="K619" s="77"/>
      <c r="L619" s="77"/>
      <c r="M619" s="77"/>
      <c r="N619" s="255"/>
    </row>
    <row r="620" spans="1:14" ht="19.5" customHeight="1" x14ac:dyDescent="0.25">
      <c r="A620" s="138"/>
      <c r="B620" s="138"/>
      <c r="C620" s="139" t="s">
        <v>1065</v>
      </c>
      <c r="D620" s="138"/>
      <c r="E620" s="138"/>
      <c r="F620" s="138"/>
      <c r="G620" s="140"/>
      <c r="H620" s="141"/>
      <c r="I620" s="142"/>
      <c r="J620" s="306"/>
      <c r="K620" s="306"/>
      <c r="L620" s="306"/>
      <c r="M620" s="306"/>
      <c r="N620" s="258">
        <f>N309+N613</f>
        <v>0</v>
      </c>
    </row>
    <row r="621" spans="1:14" x14ac:dyDescent="0.25">
      <c r="C621" s="111" t="s">
        <v>590</v>
      </c>
      <c r="G621" s="143"/>
      <c r="H621" s="143"/>
      <c r="I621" s="144"/>
      <c r="J621" s="307"/>
      <c r="K621" s="307"/>
      <c r="L621" s="307"/>
      <c r="M621" s="308"/>
      <c r="N621" s="259"/>
    </row>
    <row r="622" spans="1:14" x14ac:dyDescent="0.25">
      <c r="A622" s="145" t="s">
        <v>591</v>
      </c>
      <c r="B622" s="91"/>
      <c r="C622" s="93" t="s">
        <v>14</v>
      </c>
      <c r="D622" s="91"/>
      <c r="E622" s="91"/>
      <c r="F622" s="146"/>
      <c r="G622" s="47" t="s">
        <v>4</v>
      </c>
      <c r="H622" s="143"/>
      <c r="I622" s="144"/>
      <c r="J622" s="43">
        <f>SUM(J16:J621)/3</f>
        <v>0</v>
      </c>
      <c r="K622" s="307"/>
      <c r="L622" s="307"/>
      <c r="M622" s="308"/>
      <c r="N622" s="260">
        <f>SUM(J622:M622)</f>
        <v>0</v>
      </c>
    </row>
    <row r="623" spans="1:14" x14ac:dyDescent="0.25">
      <c r="A623" s="145" t="s">
        <v>592</v>
      </c>
      <c r="B623" s="91"/>
      <c r="C623" s="93" t="s">
        <v>15</v>
      </c>
      <c r="D623" s="91"/>
      <c r="E623" s="91"/>
      <c r="F623" s="146"/>
      <c r="G623" s="47" t="s">
        <v>4</v>
      </c>
      <c r="H623" s="143"/>
      <c r="I623" s="144"/>
      <c r="J623" s="307"/>
      <c r="K623" s="43">
        <f>SUM(K17:K622)/3</f>
        <v>0</v>
      </c>
      <c r="L623" s="307"/>
      <c r="M623" s="308"/>
      <c r="N623" s="260">
        <f>SUM(J623:M623)</f>
        <v>0</v>
      </c>
    </row>
    <row r="624" spans="1:14" x14ac:dyDescent="0.25">
      <c r="A624" s="145" t="s">
        <v>593</v>
      </c>
      <c r="B624" s="91"/>
      <c r="C624" s="95" t="s">
        <v>16</v>
      </c>
      <c r="D624" s="91"/>
      <c r="E624" s="91"/>
      <c r="F624" s="146"/>
      <c r="G624" s="47" t="s">
        <v>4</v>
      </c>
      <c r="H624" s="143"/>
      <c r="I624" s="144"/>
      <c r="J624" s="307"/>
      <c r="K624" s="307"/>
      <c r="L624" s="43">
        <f>SUM(L18:L623)/3</f>
        <v>0</v>
      </c>
      <c r="M624" s="308"/>
      <c r="N624" s="260">
        <f>SUM(J624:M624)</f>
        <v>0</v>
      </c>
    </row>
    <row r="625" spans="1:14" x14ac:dyDescent="0.25">
      <c r="A625" s="145" t="s">
        <v>594</v>
      </c>
      <c r="B625" s="91"/>
      <c r="C625" s="93" t="s">
        <v>17</v>
      </c>
      <c r="D625" s="91"/>
      <c r="E625" s="91"/>
      <c r="F625" s="146"/>
      <c r="G625" s="47" t="s">
        <v>4</v>
      </c>
      <c r="H625" s="143"/>
      <c r="I625" s="144"/>
      <c r="J625" s="307"/>
      <c r="K625" s="307"/>
      <c r="L625" s="307"/>
      <c r="M625" s="43">
        <f>SUM(M19:M624)/3</f>
        <v>0</v>
      </c>
      <c r="N625" s="260">
        <f>SUM(J625:M625)</f>
        <v>0</v>
      </c>
    </row>
    <row r="626" spans="1:14" x14ac:dyDescent="0.25">
      <c r="A626" s="145" t="s">
        <v>595</v>
      </c>
      <c r="B626" s="91"/>
      <c r="C626" s="93" t="s">
        <v>143</v>
      </c>
      <c r="D626" s="91"/>
      <c r="E626" s="91"/>
      <c r="F626" s="146"/>
      <c r="G626" s="47" t="s">
        <v>144</v>
      </c>
      <c r="H626" s="357">
        <f>H315+H619</f>
        <v>3239.4049999999997</v>
      </c>
      <c r="I626" s="144"/>
      <c r="J626" s="307"/>
      <c r="K626" s="307"/>
      <c r="L626" s="307"/>
      <c r="M626" s="308"/>
      <c r="N626" s="259"/>
    </row>
    <row r="627" spans="1:14" ht="15" x14ac:dyDescent="0.25">
      <c r="E627" s="96" t="s">
        <v>596</v>
      </c>
      <c r="F627" s="91"/>
      <c r="G627" s="97">
        <v>0.03</v>
      </c>
      <c r="H627" s="98"/>
      <c r="I627" s="99"/>
      <c r="J627" s="100"/>
      <c r="K627" s="100"/>
      <c r="L627" s="100"/>
      <c r="M627" s="100"/>
      <c r="N627" s="244">
        <f>N620*G627</f>
        <v>0</v>
      </c>
    </row>
    <row r="628" spans="1:14" ht="15" x14ac:dyDescent="0.25">
      <c r="E628" s="102" t="s">
        <v>597</v>
      </c>
      <c r="F628" s="91"/>
      <c r="G628" s="98" t="s">
        <v>4</v>
      </c>
      <c r="H628" s="98"/>
      <c r="I628" s="99"/>
      <c r="J628" s="100"/>
      <c r="K628" s="100"/>
      <c r="L628" s="100"/>
      <c r="M628" s="100"/>
      <c r="N628" s="103">
        <f>N620+N627</f>
        <v>0</v>
      </c>
    </row>
    <row r="629" spans="1:14" ht="15" x14ac:dyDescent="0.25">
      <c r="E629" s="104" t="s">
        <v>598</v>
      </c>
      <c r="F629" s="91"/>
      <c r="G629" s="97">
        <v>0.18</v>
      </c>
      <c r="H629" s="98"/>
      <c r="I629" s="99"/>
      <c r="J629" s="100"/>
      <c r="K629" s="100"/>
      <c r="L629" s="100"/>
      <c r="M629" s="100"/>
      <c r="N629" s="101">
        <f>N628*G629</f>
        <v>0</v>
      </c>
    </row>
    <row r="630" spans="1:14" ht="15" x14ac:dyDescent="0.25">
      <c r="E630" s="105" t="s">
        <v>599</v>
      </c>
      <c r="F630" s="106"/>
      <c r="G630" s="107" t="s">
        <v>4</v>
      </c>
      <c r="H630" s="107"/>
      <c r="I630" s="108"/>
      <c r="J630" s="109"/>
      <c r="K630" s="109"/>
      <c r="L630" s="109"/>
      <c r="M630" s="109"/>
      <c r="N630" s="110">
        <f>N628+N629</f>
        <v>0</v>
      </c>
    </row>
    <row r="632" spans="1:14" ht="15" x14ac:dyDescent="0.25">
      <c r="C632" s="160" t="s">
        <v>1031</v>
      </c>
      <c r="D632"/>
      <c r="E632"/>
    </row>
    <row r="633" spans="1:14" ht="57.75" customHeight="1" x14ac:dyDescent="0.25">
      <c r="C633" s="2"/>
      <c r="D633" s="158"/>
      <c r="E633" s="158"/>
    </row>
    <row r="634" spans="1:14" ht="15" x14ac:dyDescent="0.25">
      <c r="C634"/>
      <c r="D634"/>
      <c r="E634" s="156" t="s">
        <v>1035</v>
      </c>
    </row>
  </sheetData>
  <sheetProtection algorithmName="SHA-512" hashValue="dTF3vjnm8KAmDnlPAXLi3MNq8UOPCgNqYTdgRmyR2XsWXC8x/KdhNCt6tBnWFDgsD+W6FDwg3xIQnN0DkMwthQ==" saltValue="YNyETKVKd0sWZhCZVdEGiA==" spinCount="100000" sheet="1" objects="1" scenarios="1"/>
  <autoFilter ref="I1:I634" xr:uid="{76654733-8B76-48F7-86CC-2554820EADE6}"/>
  <mergeCells count="595">
    <mergeCell ref="B1:C1"/>
    <mergeCell ref="C8:F8"/>
    <mergeCell ref="C9:F9"/>
    <mergeCell ref="C12:F12"/>
    <mergeCell ref="C13:F13"/>
    <mergeCell ref="C14:F14"/>
    <mergeCell ref="C21:F21"/>
    <mergeCell ref="C22:F22"/>
    <mergeCell ref="C23:F23"/>
    <mergeCell ref="C24:F24"/>
    <mergeCell ref="C25:F25"/>
    <mergeCell ref="C26:F26"/>
    <mergeCell ref="C15:F15"/>
    <mergeCell ref="C16:F16"/>
    <mergeCell ref="C17:F17"/>
    <mergeCell ref="C18:F18"/>
    <mergeCell ref="C19:F19"/>
    <mergeCell ref="C20:F20"/>
    <mergeCell ref="C33:F33"/>
    <mergeCell ref="C34:F34"/>
    <mergeCell ref="C35:F35"/>
    <mergeCell ref="C36:F36"/>
    <mergeCell ref="C37:F37"/>
    <mergeCell ref="C38:F38"/>
    <mergeCell ref="C27:F27"/>
    <mergeCell ref="C28:F28"/>
    <mergeCell ref="C29:F29"/>
    <mergeCell ref="C30:F30"/>
    <mergeCell ref="C31:F31"/>
    <mergeCell ref="C32:F32"/>
    <mergeCell ref="C45:F45"/>
    <mergeCell ref="C46:F46"/>
    <mergeCell ref="C47:F47"/>
    <mergeCell ref="C48:F48"/>
    <mergeCell ref="C49:F49"/>
    <mergeCell ref="C50:F50"/>
    <mergeCell ref="C39:F39"/>
    <mergeCell ref="C40:F40"/>
    <mergeCell ref="C41:F41"/>
    <mergeCell ref="C42:F42"/>
    <mergeCell ref="C43:F43"/>
    <mergeCell ref="C44:F44"/>
    <mergeCell ref="C57:F57"/>
    <mergeCell ref="C58:F58"/>
    <mergeCell ref="C59:F59"/>
    <mergeCell ref="C60:F60"/>
    <mergeCell ref="C61:F61"/>
    <mergeCell ref="C62:F62"/>
    <mergeCell ref="C51:F51"/>
    <mergeCell ref="C52:F52"/>
    <mergeCell ref="C53:F53"/>
    <mergeCell ref="C54:F54"/>
    <mergeCell ref="C55:F55"/>
    <mergeCell ref="C56:F56"/>
    <mergeCell ref="C69:F69"/>
    <mergeCell ref="C70:F70"/>
    <mergeCell ref="C71:F71"/>
    <mergeCell ref="C72:F72"/>
    <mergeCell ref="C73:F73"/>
    <mergeCell ref="C74:F74"/>
    <mergeCell ref="C63:F63"/>
    <mergeCell ref="C64:F64"/>
    <mergeCell ref="C65:F65"/>
    <mergeCell ref="C66:F66"/>
    <mergeCell ref="C67:F67"/>
    <mergeCell ref="C68:F68"/>
    <mergeCell ref="C81:F81"/>
    <mergeCell ref="C82:F82"/>
    <mergeCell ref="C83:F83"/>
    <mergeCell ref="C84:F84"/>
    <mergeCell ref="C85:F85"/>
    <mergeCell ref="C86:F86"/>
    <mergeCell ref="C75:F75"/>
    <mergeCell ref="C76:F76"/>
    <mergeCell ref="C77:F77"/>
    <mergeCell ref="C78:F78"/>
    <mergeCell ref="C79:F79"/>
    <mergeCell ref="C80:F80"/>
    <mergeCell ref="C93:F93"/>
    <mergeCell ref="C94:F94"/>
    <mergeCell ref="C95:F95"/>
    <mergeCell ref="C96:F96"/>
    <mergeCell ref="C97:F97"/>
    <mergeCell ref="C98:F98"/>
    <mergeCell ref="C87:F87"/>
    <mergeCell ref="C88:F88"/>
    <mergeCell ref="C89:F89"/>
    <mergeCell ref="C90:F90"/>
    <mergeCell ref="C91:F91"/>
    <mergeCell ref="C92:F92"/>
    <mergeCell ref="C105:F105"/>
    <mergeCell ref="C106:F106"/>
    <mergeCell ref="C107:F107"/>
    <mergeCell ref="C108:F108"/>
    <mergeCell ref="C109:F109"/>
    <mergeCell ref="C110:F110"/>
    <mergeCell ref="C99:F99"/>
    <mergeCell ref="C100:F100"/>
    <mergeCell ref="C101:F101"/>
    <mergeCell ref="C102:F102"/>
    <mergeCell ref="C103:F103"/>
    <mergeCell ref="C104:F104"/>
    <mergeCell ref="C117:F117"/>
    <mergeCell ref="C118:F118"/>
    <mergeCell ref="C119:F119"/>
    <mergeCell ref="C120:F120"/>
    <mergeCell ref="C121:F121"/>
    <mergeCell ref="C122:F122"/>
    <mergeCell ref="C111:F111"/>
    <mergeCell ref="C112:F112"/>
    <mergeCell ref="C113:F113"/>
    <mergeCell ref="C114:F114"/>
    <mergeCell ref="C115:F115"/>
    <mergeCell ref="C116:F116"/>
    <mergeCell ref="C130:F130"/>
    <mergeCell ref="C131:F131"/>
    <mergeCell ref="C132:F132"/>
    <mergeCell ref="C133:F133"/>
    <mergeCell ref="C134:F134"/>
    <mergeCell ref="C135:F135"/>
    <mergeCell ref="C123:F123"/>
    <mergeCell ref="C124:F124"/>
    <mergeCell ref="C125:F125"/>
    <mergeCell ref="C127:F127"/>
    <mergeCell ref="C128:F128"/>
    <mergeCell ref="C129:F129"/>
    <mergeCell ref="C143:F143"/>
    <mergeCell ref="C144:F144"/>
    <mergeCell ref="C145:F145"/>
    <mergeCell ref="C146:F146"/>
    <mergeCell ref="C147:F147"/>
    <mergeCell ref="C148:F148"/>
    <mergeCell ref="C136:F136"/>
    <mergeCell ref="C137:F137"/>
    <mergeCell ref="C138:F138"/>
    <mergeCell ref="C139:F139"/>
    <mergeCell ref="C141:F141"/>
    <mergeCell ref="C142:F142"/>
    <mergeCell ref="C155:F155"/>
    <mergeCell ref="C156:F156"/>
    <mergeCell ref="C157:F157"/>
    <mergeCell ref="C158:F158"/>
    <mergeCell ref="C159:F159"/>
    <mergeCell ref="C160:F160"/>
    <mergeCell ref="C149:F149"/>
    <mergeCell ref="C150:F150"/>
    <mergeCell ref="C151:F151"/>
    <mergeCell ref="C152:F152"/>
    <mergeCell ref="C153:F153"/>
    <mergeCell ref="C154:F154"/>
    <mergeCell ref="C167:F167"/>
    <mergeCell ref="C168:F168"/>
    <mergeCell ref="C169:F169"/>
    <mergeCell ref="C170:F170"/>
    <mergeCell ref="C171:F171"/>
    <mergeCell ref="C172:F172"/>
    <mergeCell ref="C161:F161"/>
    <mergeCell ref="C162:F162"/>
    <mergeCell ref="C163:F163"/>
    <mergeCell ref="C164:F164"/>
    <mergeCell ref="C165:F165"/>
    <mergeCell ref="C166:F166"/>
    <mergeCell ref="C179:F179"/>
    <mergeCell ref="C180:F180"/>
    <mergeCell ref="C181:F181"/>
    <mergeCell ref="C182:F182"/>
    <mergeCell ref="C183:F183"/>
    <mergeCell ref="C184:F184"/>
    <mergeCell ref="C173:F173"/>
    <mergeCell ref="C174:F174"/>
    <mergeCell ref="C175:F175"/>
    <mergeCell ref="C176:F176"/>
    <mergeCell ref="C177:F177"/>
    <mergeCell ref="C178:F178"/>
    <mergeCell ref="C192:F192"/>
    <mergeCell ref="C193:F193"/>
    <mergeCell ref="C194:F194"/>
    <mergeCell ref="C195:F195"/>
    <mergeCell ref="C196:F196"/>
    <mergeCell ref="C197:F197"/>
    <mergeCell ref="C185:F185"/>
    <mergeCell ref="C187:F187"/>
    <mergeCell ref="C188:F188"/>
    <mergeCell ref="C189:F189"/>
    <mergeCell ref="C190:F190"/>
    <mergeCell ref="C191:F191"/>
    <mergeCell ref="C204:F204"/>
    <mergeCell ref="C205:F205"/>
    <mergeCell ref="C206:F206"/>
    <mergeCell ref="C207:F207"/>
    <mergeCell ref="C208:F208"/>
    <mergeCell ref="C210:F210"/>
    <mergeCell ref="C198:F198"/>
    <mergeCell ref="C199:F199"/>
    <mergeCell ref="C200:F200"/>
    <mergeCell ref="C201:F201"/>
    <mergeCell ref="C202:F202"/>
    <mergeCell ref="C203:F203"/>
    <mergeCell ref="C217:F217"/>
    <mergeCell ref="C218:F218"/>
    <mergeCell ref="C219:F219"/>
    <mergeCell ref="C220:F220"/>
    <mergeCell ref="C221:F221"/>
    <mergeCell ref="C222:F222"/>
    <mergeCell ref="C211:F211"/>
    <mergeCell ref="C212:F212"/>
    <mergeCell ref="C213:F213"/>
    <mergeCell ref="C214:F214"/>
    <mergeCell ref="C215:F215"/>
    <mergeCell ref="C216:F216"/>
    <mergeCell ref="C229:F229"/>
    <mergeCell ref="C230:F230"/>
    <mergeCell ref="C231:F231"/>
    <mergeCell ref="C232:F232"/>
    <mergeCell ref="C233:F233"/>
    <mergeCell ref="C234:F234"/>
    <mergeCell ref="C223:F223"/>
    <mergeCell ref="C224:F224"/>
    <mergeCell ref="C225:F225"/>
    <mergeCell ref="C226:F226"/>
    <mergeCell ref="C227:F227"/>
    <mergeCell ref="C228:F228"/>
    <mergeCell ref="C242:F242"/>
    <mergeCell ref="C243:F243"/>
    <mergeCell ref="C244:F244"/>
    <mergeCell ref="C245:F245"/>
    <mergeCell ref="C246:F246"/>
    <mergeCell ref="C247:F247"/>
    <mergeCell ref="C235:F235"/>
    <mergeCell ref="C236:F236"/>
    <mergeCell ref="C237:F237"/>
    <mergeCell ref="C238:F238"/>
    <mergeCell ref="C239:F239"/>
    <mergeCell ref="C241:F241"/>
    <mergeCell ref="C254:F254"/>
    <mergeCell ref="C255:F255"/>
    <mergeCell ref="C256:F256"/>
    <mergeCell ref="C257:F257"/>
    <mergeCell ref="C258:F258"/>
    <mergeCell ref="C259:F259"/>
    <mergeCell ref="C248:F248"/>
    <mergeCell ref="C249:F249"/>
    <mergeCell ref="C250:F250"/>
    <mergeCell ref="C251:F251"/>
    <mergeCell ref="C252:F252"/>
    <mergeCell ref="C253:F253"/>
    <mergeCell ref="C267:F267"/>
    <mergeCell ref="C268:F268"/>
    <mergeCell ref="C269:F269"/>
    <mergeCell ref="C270:F270"/>
    <mergeCell ref="C271:F271"/>
    <mergeCell ref="C272:F272"/>
    <mergeCell ref="C260:F260"/>
    <mergeCell ref="C261:F261"/>
    <mergeCell ref="C262:F262"/>
    <mergeCell ref="C264:F264"/>
    <mergeCell ref="C265:F265"/>
    <mergeCell ref="C266:F266"/>
    <mergeCell ref="C279:F279"/>
    <mergeCell ref="C280:F280"/>
    <mergeCell ref="C281:F281"/>
    <mergeCell ref="C282:F282"/>
    <mergeCell ref="C283:F283"/>
    <mergeCell ref="C284:F284"/>
    <mergeCell ref="C273:F273"/>
    <mergeCell ref="C274:F274"/>
    <mergeCell ref="C275:F275"/>
    <mergeCell ref="C276:F276"/>
    <mergeCell ref="C277:F277"/>
    <mergeCell ref="C278:F278"/>
    <mergeCell ref="C291:F291"/>
    <mergeCell ref="C292:F292"/>
    <mergeCell ref="C293:F293"/>
    <mergeCell ref="C294:F294"/>
    <mergeCell ref="C295:F295"/>
    <mergeCell ref="C296:F296"/>
    <mergeCell ref="C285:F285"/>
    <mergeCell ref="C286:F286"/>
    <mergeCell ref="C287:F287"/>
    <mergeCell ref="C288:F288"/>
    <mergeCell ref="C289:F289"/>
    <mergeCell ref="C290:F290"/>
    <mergeCell ref="C303:F303"/>
    <mergeCell ref="C304:F304"/>
    <mergeCell ref="C305:F305"/>
    <mergeCell ref="C306:F306"/>
    <mergeCell ref="C307:F307"/>
    <mergeCell ref="C308:F308"/>
    <mergeCell ref="C297:F297"/>
    <mergeCell ref="C298:F298"/>
    <mergeCell ref="C299:F299"/>
    <mergeCell ref="C300:F300"/>
    <mergeCell ref="C301:F301"/>
    <mergeCell ref="C302:F302"/>
    <mergeCell ref="C318:F318"/>
    <mergeCell ref="C319:F319"/>
    <mergeCell ref="C320:F320"/>
    <mergeCell ref="C321:F321"/>
    <mergeCell ref="C322:F322"/>
    <mergeCell ref="C323:F323"/>
    <mergeCell ref="A310:F310"/>
    <mergeCell ref="A311:F311"/>
    <mergeCell ref="A312:F312"/>
    <mergeCell ref="A313:F313"/>
    <mergeCell ref="A314:F314"/>
    <mergeCell ref="A315:F315"/>
    <mergeCell ref="C330:F330"/>
    <mergeCell ref="C331:F331"/>
    <mergeCell ref="C332:F332"/>
    <mergeCell ref="C333:F333"/>
    <mergeCell ref="C334:F334"/>
    <mergeCell ref="C335:F335"/>
    <mergeCell ref="C324:F324"/>
    <mergeCell ref="C325:F325"/>
    <mergeCell ref="C326:F326"/>
    <mergeCell ref="C327:F327"/>
    <mergeCell ref="C328:F328"/>
    <mergeCell ref="C329:F329"/>
    <mergeCell ref="C342:F342"/>
    <mergeCell ref="C343:F343"/>
    <mergeCell ref="C344:F344"/>
    <mergeCell ref="C345:F345"/>
    <mergeCell ref="C346:F346"/>
    <mergeCell ref="C347:F347"/>
    <mergeCell ref="C336:F336"/>
    <mergeCell ref="C337:F337"/>
    <mergeCell ref="C338:F338"/>
    <mergeCell ref="C339:F339"/>
    <mergeCell ref="C340:F340"/>
    <mergeCell ref="C341:F341"/>
    <mergeCell ref="C354:F354"/>
    <mergeCell ref="C355:F355"/>
    <mergeCell ref="C356:F356"/>
    <mergeCell ref="C357:F357"/>
    <mergeCell ref="C358:F358"/>
    <mergeCell ref="C359:F359"/>
    <mergeCell ref="C348:F348"/>
    <mergeCell ref="C349:F349"/>
    <mergeCell ref="C350:F350"/>
    <mergeCell ref="C351:F351"/>
    <mergeCell ref="C352:F352"/>
    <mergeCell ref="C353:F353"/>
    <mergeCell ref="C366:F366"/>
    <mergeCell ref="C367:F367"/>
    <mergeCell ref="C368:F368"/>
    <mergeCell ref="C369:F369"/>
    <mergeCell ref="C370:F370"/>
    <mergeCell ref="C371:F371"/>
    <mergeCell ref="C360:F360"/>
    <mergeCell ref="C361:F361"/>
    <mergeCell ref="C362:F362"/>
    <mergeCell ref="C363:F363"/>
    <mergeCell ref="C364:F364"/>
    <mergeCell ref="C365:F365"/>
    <mergeCell ref="C378:F378"/>
    <mergeCell ref="C379:F379"/>
    <mergeCell ref="C380:F380"/>
    <mergeCell ref="C381:F381"/>
    <mergeCell ref="C382:F382"/>
    <mergeCell ref="C383:F383"/>
    <mergeCell ref="C372:F372"/>
    <mergeCell ref="C373:F373"/>
    <mergeCell ref="C374:F374"/>
    <mergeCell ref="C375:F375"/>
    <mergeCell ref="C376:F376"/>
    <mergeCell ref="C377:F377"/>
    <mergeCell ref="C390:F390"/>
    <mergeCell ref="C391:F391"/>
    <mergeCell ref="C392:F392"/>
    <mergeCell ref="C393:F393"/>
    <mergeCell ref="C394:F394"/>
    <mergeCell ref="C395:F395"/>
    <mergeCell ref="C384:F384"/>
    <mergeCell ref="C385:F385"/>
    <mergeCell ref="C386:F386"/>
    <mergeCell ref="C387:F387"/>
    <mergeCell ref="C388:F388"/>
    <mergeCell ref="C389:F389"/>
    <mergeCell ref="C402:F402"/>
    <mergeCell ref="C403:F403"/>
    <mergeCell ref="C404:F404"/>
    <mergeCell ref="C405:F405"/>
    <mergeCell ref="C406:F406"/>
    <mergeCell ref="C407:F407"/>
    <mergeCell ref="C396:F396"/>
    <mergeCell ref="C397:F397"/>
    <mergeCell ref="C398:F398"/>
    <mergeCell ref="C399:F399"/>
    <mergeCell ref="C400:F400"/>
    <mergeCell ref="C401:F401"/>
    <mergeCell ref="C414:F414"/>
    <mergeCell ref="C415:F415"/>
    <mergeCell ref="C416:F416"/>
    <mergeCell ref="C417:F417"/>
    <mergeCell ref="C418:F418"/>
    <mergeCell ref="C419:F419"/>
    <mergeCell ref="C408:F408"/>
    <mergeCell ref="C409:F409"/>
    <mergeCell ref="C410:F410"/>
    <mergeCell ref="C411:F411"/>
    <mergeCell ref="C412:F412"/>
    <mergeCell ref="C413:F413"/>
    <mergeCell ref="C427:F427"/>
    <mergeCell ref="C428:F428"/>
    <mergeCell ref="C429:F429"/>
    <mergeCell ref="C430:F430"/>
    <mergeCell ref="C431:F431"/>
    <mergeCell ref="C432:F432"/>
    <mergeCell ref="C420:F420"/>
    <mergeCell ref="C421:F421"/>
    <mergeCell ref="C422:F422"/>
    <mergeCell ref="C423:F423"/>
    <mergeCell ref="C425:F425"/>
    <mergeCell ref="C426:F426"/>
    <mergeCell ref="C440:F440"/>
    <mergeCell ref="C441:F441"/>
    <mergeCell ref="C442:F442"/>
    <mergeCell ref="C443:F443"/>
    <mergeCell ref="C444:F444"/>
    <mergeCell ref="C445:F445"/>
    <mergeCell ref="C433:F433"/>
    <mergeCell ref="C434:F434"/>
    <mergeCell ref="C435:F435"/>
    <mergeCell ref="C436:F436"/>
    <mergeCell ref="C437:F437"/>
    <mergeCell ref="C439:F439"/>
    <mergeCell ref="C452:F452"/>
    <mergeCell ref="C453:F453"/>
    <mergeCell ref="C454:F454"/>
    <mergeCell ref="C455:F455"/>
    <mergeCell ref="C456:F456"/>
    <mergeCell ref="C457:F457"/>
    <mergeCell ref="C446:F446"/>
    <mergeCell ref="C447:F447"/>
    <mergeCell ref="C448:F448"/>
    <mergeCell ref="C449:F449"/>
    <mergeCell ref="C450:F450"/>
    <mergeCell ref="C451:F451"/>
    <mergeCell ref="C464:F464"/>
    <mergeCell ref="C465:F465"/>
    <mergeCell ref="C466:F466"/>
    <mergeCell ref="C467:F467"/>
    <mergeCell ref="C468:F468"/>
    <mergeCell ref="C469:F469"/>
    <mergeCell ref="C458:F458"/>
    <mergeCell ref="C459:F459"/>
    <mergeCell ref="C460:F460"/>
    <mergeCell ref="C461:F461"/>
    <mergeCell ref="C462:F462"/>
    <mergeCell ref="C463:F463"/>
    <mergeCell ref="C476:F476"/>
    <mergeCell ref="C477:F477"/>
    <mergeCell ref="C478:F478"/>
    <mergeCell ref="C479:F479"/>
    <mergeCell ref="C480:F480"/>
    <mergeCell ref="C481:F481"/>
    <mergeCell ref="C470:F470"/>
    <mergeCell ref="C471:F471"/>
    <mergeCell ref="C472:F472"/>
    <mergeCell ref="C473:F473"/>
    <mergeCell ref="C474:F474"/>
    <mergeCell ref="C475:F475"/>
    <mergeCell ref="C489:F489"/>
    <mergeCell ref="C490:F490"/>
    <mergeCell ref="C491:F491"/>
    <mergeCell ref="C492:F492"/>
    <mergeCell ref="C493:F493"/>
    <mergeCell ref="C494:F494"/>
    <mergeCell ref="C482:F482"/>
    <mergeCell ref="C483:F483"/>
    <mergeCell ref="C484:F484"/>
    <mergeCell ref="C485:F485"/>
    <mergeCell ref="C487:F487"/>
    <mergeCell ref="C488:F488"/>
    <mergeCell ref="C501:F501"/>
    <mergeCell ref="C502:F502"/>
    <mergeCell ref="C503:F503"/>
    <mergeCell ref="C504:F504"/>
    <mergeCell ref="C505:F505"/>
    <mergeCell ref="C506:F506"/>
    <mergeCell ref="C495:F495"/>
    <mergeCell ref="C496:F496"/>
    <mergeCell ref="C497:F497"/>
    <mergeCell ref="C498:F498"/>
    <mergeCell ref="C499:F499"/>
    <mergeCell ref="C500:F500"/>
    <mergeCell ref="C514:F514"/>
    <mergeCell ref="C515:F515"/>
    <mergeCell ref="C516:F516"/>
    <mergeCell ref="C517:F517"/>
    <mergeCell ref="C518:F518"/>
    <mergeCell ref="C519:F519"/>
    <mergeCell ref="C507:F507"/>
    <mergeCell ref="C508:F508"/>
    <mergeCell ref="C509:F509"/>
    <mergeCell ref="C511:F511"/>
    <mergeCell ref="C512:F512"/>
    <mergeCell ref="C513:F513"/>
    <mergeCell ref="C526:F526"/>
    <mergeCell ref="C527:F527"/>
    <mergeCell ref="C528:F528"/>
    <mergeCell ref="C529:F529"/>
    <mergeCell ref="C530:F530"/>
    <mergeCell ref="C531:F531"/>
    <mergeCell ref="C520:F520"/>
    <mergeCell ref="C521:F521"/>
    <mergeCell ref="C522:F522"/>
    <mergeCell ref="C523:F523"/>
    <mergeCell ref="C524:F524"/>
    <mergeCell ref="C525:F525"/>
    <mergeCell ref="C538:F538"/>
    <mergeCell ref="C539:F539"/>
    <mergeCell ref="C540:F540"/>
    <mergeCell ref="C542:F542"/>
    <mergeCell ref="C543:F543"/>
    <mergeCell ref="C544:F544"/>
    <mergeCell ref="C532:F532"/>
    <mergeCell ref="C533:F533"/>
    <mergeCell ref="C534:F534"/>
    <mergeCell ref="C535:F535"/>
    <mergeCell ref="C536:F536"/>
    <mergeCell ref="C537:F537"/>
    <mergeCell ref="C551:F551"/>
    <mergeCell ref="C552:F552"/>
    <mergeCell ref="C553:F553"/>
    <mergeCell ref="C554:F554"/>
    <mergeCell ref="C555:F555"/>
    <mergeCell ref="C556:F556"/>
    <mergeCell ref="C545:F545"/>
    <mergeCell ref="C546:F546"/>
    <mergeCell ref="C547:F547"/>
    <mergeCell ref="C548:F548"/>
    <mergeCell ref="C549:F549"/>
    <mergeCell ref="C550:F550"/>
    <mergeCell ref="C563:F563"/>
    <mergeCell ref="C564:F564"/>
    <mergeCell ref="C566:F566"/>
    <mergeCell ref="C567:F567"/>
    <mergeCell ref="C568:F568"/>
    <mergeCell ref="C569:F569"/>
    <mergeCell ref="C557:F557"/>
    <mergeCell ref="C558:F558"/>
    <mergeCell ref="C559:F559"/>
    <mergeCell ref="C560:F560"/>
    <mergeCell ref="C561:F561"/>
    <mergeCell ref="C562:F562"/>
    <mergeCell ref="C576:F576"/>
    <mergeCell ref="C577:F577"/>
    <mergeCell ref="C578:F578"/>
    <mergeCell ref="C579:F579"/>
    <mergeCell ref="C580:F580"/>
    <mergeCell ref="C581:F581"/>
    <mergeCell ref="C570:F570"/>
    <mergeCell ref="C571:F571"/>
    <mergeCell ref="C572:F572"/>
    <mergeCell ref="C573:F573"/>
    <mergeCell ref="C574:F574"/>
    <mergeCell ref="C575:F575"/>
    <mergeCell ref="C588:F588"/>
    <mergeCell ref="C589:F589"/>
    <mergeCell ref="C590:F590"/>
    <mergeCell ref="C591:F591"/>
    <mergeCell ref="C592:F592"/>
    <mergeCell ref="C593:F593"/>
    <mergeCell ref="C582:F582"/>
    <mergeCell ref="C583:F583"/>
    <mergeCell ref="C584:F584"/>
    <mergeCell ref="C585:F585"/>
    <mergeCell ref="C586:F586"/>
    <mergeCell ref="C587:F587"/>
    <mergeCell ref="C600:F600"/>
    <mergeCell ref="C601:F601"/>
    <mergeCell ref="C602:F602"/>
    <mergeCell ref="C603:F603"/>
    <mergeCell ref="C604:F604"/>
    <mergeCell ref="C605:F605"/>
    <mergeCell ref="C594:F594"/>
    <mergeCell ref="C595:F595"/>
    <mergeCell ref="C596:F596"/>
    <mergeCell ref="C597:F597"/>
    <mergeCell ref="C598:F598"/>
    <mergeCell ref="C599:F599"/>
    <mergeCell ref="A619:F619"/>
    <mergeCell ref="C612:F612"/>
    <mergeCell ref="A614:F614"/>
    <mergeCell ref="A615:F615"/>
    <mergeCell ref="A616:F616"/>
    <mergeCell ref="A617:F617"/>
    <mergeCell ref="A618:F618"/>
    <mergeCell ref="C606:F606"/>
    <mergeCell ref="C607:F607"/>
    <mergeCell ref="C608:F608"/>
    <mergeCell ref="C609:F609"/>
    <mergeCell ref="C610:F610"/>
    <mergeCell ref="C611:F611"/>
  </mergeCells>
  <pageMargins left="1.05" right="0.22" top="0.55000000000000004" bottom="0.42" header="0.31496062992125984" footer="0.2"/>
  <pageSetup paperSize="9" fitToHeight="0" orientation="landscape" r:id="rId1"/>
  <headerFooter>
    <oddHeader>&amp;RПриложение 1</oddHeader>
    <oddFooter>&amp;R&amp;8&amp;P_&amp;N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BC2BD-8AF6-4D0A-A6B0-3A0E0DEF5254}">
  <dimension ref="A1:J20"/>
  <sheetViews>
    <sheetView tabSelected="1" workbookViewId="0">
      <selection activeCell="M9" sqref="M9"/>
    </sheetView>
  </sheetViews>
  <sheetFormatPr defaultRowHeight="15" x14ac:dyDescent="0.25"/>
  <cols>
    <col min="2" max="2" width="1.140625" customWidth="1"/>
    <col min="5" max="5" width="15.5703125" customWidth="1"/>
    <col min="6" max="6" width="18" customWidth="1"/>
    <col min="7" max="7" width="11.42578125" customWidth="1"/>
    <col min="8" max="8" width="11.85546875" customWidth="1"/>
    <col min="9" max="9" width="15.7109375" customWidth="1"/>
    <col min="10" max="10" width="19.85546875" customWidth="1"/>
  </cols>
  <sheetData>
    <row r="1" spans="1:10" x14ac:dyDescent="0.25">
      <c r="A1" s="322"/>
      <c r="D1" s="2"/>
      <c r="E1" s="3"/>
      <c r="F1" s="331" t="s">
        <v>1062</v>
      </c>
      <c r="G1" s="12"/>
      <c r="H1" s="114"/>
      <c r="I1" s="114"/>
      <c r="J1" s="115"/>
    </row>
    <row r="2" spans="1:10" ht="21" customHeight="1" x14ac:dyDescent="0.25">
      <c r="A2" s="322"/>
      <c r="B2" s="7"/>
      <c r="C2" s="158" t="s">
        <v>1068</v>
      </c>
      <c r="D2" s="158"/>
      <c r="E2" s="10"/>
      <c r="F2" s="10"/>
      <c r="G2" s="332"/>
      <c r="H2" s="333"/>
      <c r="I2" s="114"/>
      <c r="J2" s="115"/>
    </row>
    <row r="3" spans="1:10" ht="27.75" customHeight="1" x14ac:dyDescent="0.25">
      <c r="A3" s="322"/>
      <c r="B3" s="2"/>
      <c r="D3" s="17"/>
      <c r="E3" s="11"/>
      <c r="F3" s="325" t="s">
        <v>2</v>
      </c>
      <c r="G3" s="12"/>
      <c r="H3" s="114"/>
      <c r="I3" s="114"/>
      <c r="J3" s="115"/>
    </row>
    <row r="4" spans="1:10" x14ac:dyDescent="0.25">
      <c r="A4" s="322"/>
      <c r="B4" s="323"/>
      <c r="C4" s="18" t="s">
        <v>3</v>
      </c>
      <c r="D4" s="17"/>
      <c r="E4" s="117"/>
      <c r="F4" s="358">
        <f>J14</f>
        <v>0</v>
      </c>
      <c r="G4" s="20" t="s">
        <v>4</v>
      </c>
      <c r="H4" s="114"/>
      <c r="I4" s="114"/>
      <c r="J4" s="115"/>
    </row>
    <row r="5" spans="1:10" ht="24.75" customHeight="1" x14ac:dyDescent="0.25">
      <c r="A5" s="22" t="s">
        <v>8</v>
      </c>
      <c r="B5" s="22"/>
      <c r="C5" s="21"/>
      <c r="D5" s="22"/>
      <c r="E5" s="23"/>
      <c r="F5" s="23"/>
      <c r="G5" s="24"/>
      <c r="H5" s="118"/>
      <c r="I5" s="118"/>
      <c r="J5" s="119"/>
    </row>
    <row r="6" spans="1:10" ht="51" x14ac:dyDescent="0.25">
      <c r="A6" s="120" t="s">
        <v>9</v>
      </c>
      <c r="B6" s="121"/>
      <c r="C6" s="434" t="s">
        <v>10</v>
      </c>
      <c r="D6" s="435"/>
      <c r="E6" s="435"/>
      <c r="F6" s="435"/>
      <c r="G6" s="324" t="s">
        <v>11</v>
      </c>
      <c r="H6" s="120" t="s">
        <v>12</v>
      </c>
      <c r="I6" s="45" t="s">
        <v>1061</v>
      </c>
      <c r="J6" s="245" t="s">
        <v>18</v>
      </c>
    </row>
    <row r="7" spans="1:10" x14ac:dyDescent="0.25">
      <c r="A7" s="351">
        <v>1</v>
      </c>
      <c r="B7" s="352"/>
      <c r="C7" s="436">
        <v>2</v>
      </c>
      <c r="D7" s="437"/>
      <c r="E7" s="437"/>
      <c r="F7" s="438"/>
      <c r="G7" s="353">
        <v>3</v>
      </c>
      <c r="H7" s="354">
        <v>4</v>
      </c>
      <c r="I7" s="355">
        <v>5</v>
      </c>
      <c r="J7" s="356">
        <v>6</v>
      </c>
    </row>
    <row r="8" spans="1:10" ht="46.5" customHeight="1" x14ac:dyDescent="0.25">
      <c r="A8" s="149">
        <v>1</v>
      </c>
      <c r="B8" s="152"/>
      <c r="C8" s="439" t="s">
        <v>1067</v>
      </c>
      <c r="D8" s="439"/>
      <c r="E8" s="439"/>
      <c r="F8" s="439"/>
      <c r="G8" s="149" t="s">
        <v>22</v>
      </c>
      <c r="H8" s="149">
        <v>1</v>
      </c>
      <c r="I8" s="334"/>
      <c r="J8" s="335">
        <f>H8*I8</f>
        <v>0</v>
      </c>
    </row>
    <row r="9" spans="1:10" ht="39.75" customHeight="1" x14ac:dyDescent="0.25">
      <c r="A9" s="149">
        <v>2</v>
      </c>
      <c r="B9" s="152"/>
      <c r="C9" s="440" t="s">
        <v>1063</v>
      </c>
      <c r="D9" s="440"/>
      <c r="E9" s="440"/>
      <c r="F9" s="440"/>
      <c r="G9" s="149" t="s">
        <v>22</v>
      </c>
      <c r="H9" s="149">
        <v>5</v>
      </c>
      <c r="I9" s="334"/>
      <c r="J9" s="335">
        <f>H9*I9</f>
        <v>0</v>
      </c>
    </row>
    <row r="10" spans="1:10" ht="32.25" customHeight="1" x14ac:dyDescent="0.25">
      <c r="A10" s="149"/>
      <c r="B10" s="337"/>
      <c r="C10" s="339"/>
      <c r="D10" s="340"/>
      <c r="E10" s="340"/>
      <c r="F10" s="347" t="s">
        <v>1066</v>
      </c>
      <c r="G10" s="338"/>
      <c r="H10" s="149"/>
      <c r="I10" s="341"/>
      <c r="J10" s="348">
        <f>SUM(J8:J9)</f>
        <v>0</v>
      </c>
    </row>
    <row r="11" spans="1:10" ht="25.5" customHeight="1" x14ac:dyDescent="0.25">
      <c r="F11" s="342" t="s">
        <v>596</v>
      </c>
      <c r="G11" s="161"/>
      <c r="H11" s="162">
        <v>0.03</v>
      </c>
      <c r="J11" s="346">
        <f>J10*H11</f>
        <v>0</v>
      </c>
    </row>
    <row r="12" spans="1:10" ht="25.5" customHeight="1" x14ac:dyDescent="0.25">
      <c r="F12" s="343" t="s">
        <v>597</v>
      </c>
      <c r="G12" s="91"/>
      <c r="H12" s="98" t="s">
        <v>4</v>
      </c>
      <c r="I12" s="98"/>
      <c r="J12" s="349">
        <f>J10+J11</f>
        <v>0</v>
      </c>
    </row>
    <row r="13" spans="1:10" ht="23.25" customHeight="1" x14ac:dyDescent="0.25">
      <c r="F13" s="344" t="s">
        <v>598</v>
      </c>
      <c r="G13" s="91"/>
      <c r="H13" s="97">
        <v>0.18</v>
      </c>
      <c r="J13" s="346">
        <f>J12*H13</f>
        <v>0</v>
      </c>
    </row>
    <row r="14" spans="1:10" ht="24.75" customHeight="1" x14ac:dyDescent="0.25">
      <c r="F14" s="345" t="s">
        <v>599</v>
      </c>
      <c r="G14" s="106"/>
      <c r="H14" s="107" t="s">
        <v>4</v>
      </c>
      <c r="I14" s="107"/>
      <c r="J14" s="350">
        <f>J12+J13</f>
        <v>0</v>
      </c>
    </row>
    <row r="16" spans="1:10" ht="37.5" customHeight="1" x14ac:dyDescent="0.25"/>
    <row r="17" spans="3:9" x14ac:dyDescent="0.25">
      <c r="C17" s="160" t="s">
        <v>1031</v>
      </c>
    </row>
    <row r="18" spans="3:9" ht="23.25" customHeight="1" x14ac:dyDescent="0.25">
      <c r="C18" s="2"/>
      <c r="D18" s="336"/>
      <c r="E18" s="336"/>
    </row>
    <row r="19" spans="3:9" x14ac:dyDescent="0.25">
      <c r="H19" s="158"/>
      <c r="I19" s="158"/>
    </row>
    <row r="20" spans="3:9" x14ac:dyDescent="0.25">
      <c r="I20" s="156" t="s">
        <v>1035</v>
      </c>
    </row>
  </sheetData>
  <sheetProtection algorithmName="SHA-512" hashValue="IJGszoBP7sV8PRWWxGYMrsxw3/q/ZdWU3dC9KlEHxW+McK0WiPeVFXjJAU/4X6UXCUtRyH3V72Q32WDuYW8wSw==" saltValue="2Cjih6EFJtOkJ83edfrebg==" spinCount="100000" sheet="1" objects="1" scenarios="1"/>
  <mergeCells count="4">
    <mergeCell ref="C6:F6"/>
    <mergeCell ref="C7:F7"/>
    <mergeCell ref="C8:F8"/>
    <mergeCell ref="C9:F9"/>
  </mergeCells>
  <pageMargins left="1.1599999999999999" right="0.7" top="0.75" bottom="0.54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Сводный</vt:lpstr>
      <vt:lpstr>1. ТХ_Причал №1, №3, КМ</vt:lpstr>
      <vt:lpstr>2. АТХ_Причал №1, №3</vt:lpstr>
      <vt:lpstr>3. Восст. и поверка расходомера</vt:lpstr>
      <vt:lpstr>'1. ТХ_Причал №1, №3, КМ'!Заголовки_для_печати</vt:lpstr>
      <vt:lpstr>'2. АТХ_Причал №1, №3'!Заголовки_для_печати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Vakhtang Mikashavidze</dc:creator>
  <cp:lastModifiedBy>Archil Beridze</cp:lastModifiedBy>
  <cp:lastPrinted>2025-01-17T06:12:51Z</cp:lastPrinted>
  <dcterms:created xsi:type="dcterms:W3CDTF">2015-06-05T18:19:34Z</dcterms:created>
  <dcterms:modified xsi:type="dcterms:W3CDTF">2025-01-29T05:20:46Z</dcterms:modified>
</cp:coreProperties>
</file>